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bookViews>
  <sheets>
    <sheet name="Data Collection" sheetId="1" r:id="rId1"/>
    <sheet name="Total" sheetId="2" r:id="rId2"/>
  </sheets>
  <calcPr calcId="125725"/>
</workbook>
</file>

<file path=xl/calcChain.xml><?xml version="1.0" encoding="utf-8"?>
<calcChain xmlns="http://schemas.openxmlformats.org/spreadsheetml/2006/main">
  <c r="D30" i="2"/>
  <c r="D29"/>
  <c r="D27"/>
  <c r="D28"/>
  <c r="D102"/>
  <c r="D101"/>
  <c r="D100"/>
  <c r="D99"/>
  <c r="D98"/>
  <c r="D97"/>
  <c r="D96"/>
  <c r="D78"/>
  <c r="D77"/>
  <c r="D76"/>
  <c r="D75"/>
  <c r="D74"/>
  <c r="D73"/>
  <c r="D72"/>
  <c r="D56"/>
  <c r="D55"/>
  <c r="D54"/>
  <c r="D53"/>
  <c r="D52"/>
  <c r="D51"/>
  <c r="D50"/>
  <c r="D33"/>
  <c r="D32"/>
  <c r="D31"/>
  <c r="D8" l="1"/>
  <c r="D7"/>
  <c r="D6"/>
  <c r="D5"/>
  <c r="D80" l="1"/>
  <c r="D58"/>
  <c r="D35"/>
  <c r="D10"/>
  <c r="D104" l="1"/>
</calcChain>
</file>

<file path=xl/sharedStrings.xml><?xml version="1.0" encoding="utf-8"?>
<sst xmlns="http://schemas.openxmlformats.org/spreadsheetml/2006/main" count="168" uniqueCount="123">
  <si>
    <t>Code number</t>
  </si>
  <si>
    <t>R001</t>
  </si>
  <si>
    <t>R002</t>
  </si>
  <si>
    <t>R003</t>
  </si>
  <si>
    <t>R004</t>
  </si>
  <si>
    <t>R005</t>
  </si>
  <si>
    <t>R006</t>
  </si>
  <si>
    <t>R007</t>
  </si>
  <si>
    <t>R012</t>
  </si>
  <si>
    <t>R013</t>
  </si>
  <si>
    <t>R014</t>
  </si>
  <si>
    <t>R015</t>
  </si>
  <si>
    <t>R016</t>
  </si>
  <si>
    <t>R017</t>
  </si>
  <si>
    <t>R018</t>
  </si>
  <si>
    <t>R019</t>
  </si>
  <si>
    <t>R020</t>
  </si>
  <si>
    <t>R021</t>
  </si>
  <si>
    <t>R022</t>
  </si>
  <si>
    <t>R023</t>
  </si>
  <si>
    <t>R024</t>
  </si>
  <si>
    <t>R025</t>
  </si>
  <si>
    <t>R026</t>
  </si>
  <si>
    <t>R027</t>
  </si>
  <si>
    <t>R028</t>
  </si>
  <si>
    <t>R029</t>
  </si>
  <si>
    <t>R030</t>
  </si>
  <si>
    <t>R031</t>
  </si>
  <si>
    <t>R032</t>
  </si>
  <si>
    <t>R033</t>
  </si>
  <si>
    <t>R034</t>
  </si>
  <si>
    <t>R035</t>
  </si>
  <si>
    <t>R036</t>
  </si>
  <si>
    <t>R037</t>
  </si>
  <si>
    <t>R038</t>
  </si>
  <si>
    <t>R039</t>
  </si>
  <si>
    <t>R040</t>
  </si>
  <si>
    <t>Type</t>
  </si>
  <si>
    <t>Market stall</t>
  </si>
  <si>
    <t>Supermarket</t>
  </si>
  <si>
    <t>Other</t>
  </si>
  <si>
    <t>customer per week</t>
  </si>
  <si>
    <t>0 - 100</t>
  </si>
  <si>
    <t>100 - 300</t>
  </si>
  <si>
    <t>300 - 600</t>
  </si>
  <si>
    <t>2000+</t>
  </si>
  <si>
    <t>Annual turnover</t>
  </si>
  <si>
    <t>£200K- £500K</t>
  </si>
  <si>
    <t>£100K - £200K</t>
  </si>
  <si>
    <t>£50K - £100K</t>
  </si>
  <si>
    <t>sales of local</t>
  </si>
  <si>
    <t>0 - 20%</t>
  </si>
  <si>
    <t>20 - 40%</t>
  </si>
  <si>
    <t>40 - 60%</t>
  </si>
  <si>
    <t>60 - 80%</t>
  </si>
  <si>
    <t>80 - 100%</t>
  </si>
  <si>
    <t>Main produce</t>
  </si>
  <si>
    <t>Meat (incl. Fish)</t>
  </si>
  <si>
    <t>Cooked meat</t>
  </si>
  <si>
    <t>Dairy/eggs</t>
  </si>
  <si>
    <t>Fruits/veg</t>
  </si>
  <si>
    <t>Drinks/preserves</t>
  </si>
  <si>
    <t>Bread/baked goods</t>
  </si>
  <si>
    <t>Packaged food</t>
  </si>
  <si>
    <t>Total</t>
  </si>
  <si>
    <t>600 - 1000</t>
  </si>
  <si>
    <t>1000 - 2000</t>
  </si>
  <si>
    <t>below £50,000</t>
  </si>
  <si>
    <t>over £500K</t>
  </si>
  <si>
    <t>Total businesses</t>
  </si>
  <si>
    <t>Address</t>
  </si>
  <si>
    <t>Postcode</t>
  </si>
  <si>
    <t>Business Name</t>
  </si>
  <si>
    <r>
      <rPr>
        <b/>
        <sz val="14"/>
        <color theme="1"/>
        <rFont val="Calibri"/>
        <family val="2"/>
        <scheme val="minor"/>
      </rPr>
      <t>TIP:</t>
    </r>
    <r>
      <rPr>
        <i/>
        <sz val="11"/>
        <color theme="1"/>
        <rFont val="Calibri"/>
        <family val="2"/>
        <scheme val="minor"/>
      </rPr>
      <t xml:space="preserve"> If you have completed more than 50 interviews and need to add more rows, before you completely fill the table rightclick row number 52 on the very left and select 'insert'. Repeat by clicking the last empty row number above the bottom of the table. Do not copy and paste cells below the bottom of the table (below the black border) as the diagrams and totals will not include these cells. </t>
    </r>
  </si>
  <si>
    <t>Business phone no.</t>
  </si>
  <si>
    <t>Type of retail</t>
  </si>
  <si>
    <t>Type of caterer</t>
  </si>
  <si>
    <t>Type of producer</t>
  </si>
  <si>
    <t>Type of processor</t>
  </si>
  <si>
    <t>Retailer</t>
  </si>
  <si>
    <t>Caterer</t>
  </si>
  <si>
    <t>Producer</t>
  </si>
  <si>
    <t>Processor</t>
  </si>
  <si>
    <t>Type retail</t>
  </si>
  <si>
    <t>Type caterer</t>
  </si>
  <si>
    <t>Type producer</t>
  </si>
  <si>
    <t>Type processor</t>
  </si>
  <si>
    <t>Pub</t>
  </si>
  <si>
    <t>Arable</t>
  </si>
  <si>
    <t>Mixed</t>
  </si>
  <si>
    <t>Fishery</t>
  </si>
  <si>
    <t>A.Category of business</t>
  </si>
  <si>
    <t xml:space="preserve">Type of producer   </t>
  </si>
  <si>
    <t xml:space="preserve">Type of caterer      </t>
  </si>
  <si>
    <t xml:space="preserve">Type of retailer     </t>
  </si>
  <si>
    <t>E mail</t>
  </si>
  <si>
    <t>Contact person</t>
  </si>
  <si>
    <t>Main category of business</t>
  </si>
  <si>
    <t>City/town/village</t>
  </si>
  <si>
    <t>Role</t>
  </si>
  <si>
    <t>Owner</t>
  </si>
  <si>
    <t>Manager</t>
  </si>
  <si>
    <t>Staff</t>
  </si>
  <si>
    <t>Restaurant (+ fast food)</t>
  </si>
  <si>
    <t>Livestock / Dairy</t>
  </si>
  <si>
    <t>Meat  / Cooked meat / Fish</t>
  </si>
  <si>
    <t>Café / canteen</t>
  </si>
  <si>
    <t>Poultry / Eggs</t>
  </si>
  <si>
    <t>Milk / Dairy</t>
  </si>
  <si>
    <t>Fruit / Vegetables (+ Horticulture)</t>
  </si>
  <si>
    <t>Eggs</t>
  </si>
  <si>
    <t>Take-away / Bakery</t>
  </si>
  <si>
    <t>Processed / Packaged fruit + veg.</t>
  </si>
  <si>
    <t>Mobile caterer / Event caterer</t>
  </si>
  <si>
    <t>Drinks / Juices / Preserves</t>
  </si>
  <si>
    <t>Hotel / Guest Hs. / B &amp; B</t>
  </si>
  <si>
    <t>Flour / Bread / Baked goods</t>
  </si>
  <si>
    <t>Specialist (greengrocer, butcher, baker, fishmonger)</t>
  </si>
  <si>
    <t>General (grocer, convenience/village store, wholefood store)</t>
  </si>
  <si>
    <t>Farm shop</t>
  </si>
  <si>
    <t>Box scheme</t>
  </si>
  <si>
    <t>Specialist</t>
  </si>
  <si>
    <t>General</t>
  </si>
</sst>
</file>

<file path=xl/styles.xml><?xml version="1.0" encoding="utf-8"?>
<styleSheet xmlns="http://schemas.openxmlformats.org/spreadsheetml/2006/main">
  <fonts count="5">
    <font>
      <sz val="11"/>
      <color theme="1"/>
      <name val="Calibri"/>
      <family val="2"/>
      <scheme val="minor"/>
    </font>
    <font>
      <b/>
      <sz val="14"/>
      <color theme="1"/>
      <name val="Calibri"/>
      <family val="2"/>
      <scheme val="minor"/>
    </font>
    <font>
      <b/>
      <sz val="11"/>
      <color theme="1"/>
      <name val="Calibri"/>
      <family val="2"/>
      <scheme val="minor"/>
    </font>
    <font>
      <b/>
      <sz val="12"/>
      <color theme="1"/>
      <name val="Calibri"/>
      <family val="2"/>
      <scheme val="minor"/>
    </font>
    <font>
      <i/>
      <sz val="11"/>
      <color theme="1"/>
      <name val="Calibri"/>
      <family val="2"/>
      <scheme val="minor"/>
    </font>
  </fonts>
  <fills count="5">
    <fill>
      <patternFill patternType="none"/>
    </fill>
    <fill>
      <patternFill patternType="gray125"/>
    </fill>
    <fill>
      <patternFill patternType="solid">
        <fgColor theme="4" tint="0.59996337778862885"/>
        <bgColor indexed="64"/>
      </patternFill>
    </fill>
    <fill>
      <patternFill patternType="solid">
        <fgColor theme="0"/>
        <bgColor indexed="64"/>
      </patternFill>
    </fill>
    <fill>
      <patternFill patternType="solid">
        <fgColor rgb="FF92D050"/>
        <bgColor indexed="64"/>
      </patternFill>
    </fill>
  </fills>
  <borders count="20">
    <border>
      <left/>
      <right/>
      <top/>
      <bottom/>
      <diagonal/>
    </border>
    <border>
      <left style="medium">
        <color auto="1"/>
      </left>
      <right style="medium">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medium">
        <color indexed="64"/>
      </left>
      <right style="medium">
        <color indexed="64"/>
      </right>
      <top style="medium">
        <color indexed="64"/>
      </top>
      <bottom style="medium">
        <color indexed="64"/>
      </bottom>
      <diagonal/>
    </border>
    <border>
      <left/>
      <right/>
      <top style="medium">
        <color auto="1"/>
      </top>
      <bottom/>
      <diagonal/>
    </border>
    <border>
      <left style="thin">
        <color auto="1"/>
      </left>
      <right/>
      <top/>
      <bottom/>
      <diagonal/>
    </border>
    <border>
      <left style="thin">
        <color auto="1"/>
      </left>
      <right/>
      <top/>
      <bottom style="medium">
        <color auto="1"/>
      </bottom>
      <diagonal/>
    </border>
    <border>
      <left/>
      <right style="thin">
        <color auto="1"/>
      </right>
      <top/>
      <bottom/>
      <diagonal/>
    </border>
    <border>
      <left/>
      <right style="thin">
        <color auto="1"/>
      </right>
      <top/>
      <bottom style="medium">
        <color auto="1"/>
      </bottom>
      <diagonal/>
    </border>
    <border>
      <left style="medium">
        <color indexed="64"/>
      </left>
      <right style="thin">
        <color auto="1"/>
      </right>
      <top/>
      <bottom/>
      <diagonal/>
    </border>
    <border>
      <left style="medium">
        <color indexed="64"/>
      </left>
      <right/>
      <top/>
      <bottom/>
      <diagonal/>
    </border>
    <border>
      <left/>
      <right style="medium">
        <color auto="1"/>
      </right>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auto="1"/>
      </right>
      <top/>
      <bottom/>
      <diagonal/>
    </border>
  </borders>
  <cellStyleXfs count="1">
    <xf numFmtId="0" fontId="0" fillId="0" borderId="0"/>
  </cellStyleXfs>
  <cellXfs count="61">
    <xf numFmtId="0" fontId="0" fillId="0" borderId="0" xfId="0"/>
    <xf numFmtId="49" fontId="1" fillId="2" borderId="1" xfId="0" applyNumberFormat="1" applyFont="1" applyFill="1" applyBorder="1"/>
    <xf numFmtId="0" fontId="0" fillId="0" borderId="2" xfId="0" applyBorder="1"/>
    <xf numFmtId="0" fontId="0" fillId="0" borderId="3" xfId="0" applyBorder="1"/>
    <xf numFmtId="49" fontId="1" fillId="2" borderId="6" xfId="0" applyNumberFormat="1" applyFont="1" applyFill="1" applyBorder="1"/>
    <xf numFmtId="0" fontId="0" fillId="0" borderId="12" xfId="0" applyBorder="1"/>
    <xf numFmtId="0" fontId="0" fillId="0" borderId="13" xfId="0" applyBorder="1"/>
    <xf numFmtId="0" fontId="0" fillId="3" borderId="2" xfId="0" applyFill="1" applyBorder="1"/>
    <xf numFmtId="0" fontId="0" fillId="0" borderId="0" xfId="0" applyFill="1" applyBorder="1"/>
    <xf numFmtId="0" fontId="0" fillId="3" borderId="12" xfId="0" applyFill="1" applyBorder="1"/>
    <xf numFmtId="49" fontId="1" fillId="0" borderId="0" xfId="0" applyNumberFormat="1" applyFont="1" applyFill="1" applyBorder="1"/>
    <xf numFmtId="0" fontId="0" fillId="3" borderId="2" xfId="0" applyFill="1" applyBorder="1" applyAlignment="1">
      <alignment horizontal="center" vertical="center"/>
    </xf>
    <xf numFmtId="0" fontId="0" fillId="3" borderId="10" xfId="0" applyFill="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0" fillId="0" borderId="3" xfId="0" applyBorder="1" applyAlignment="1">
      <alignment horizontal="center" vertical="center"/>
    </xf>
    <xf numFmtId="0" fontId="0" fillId="0" borderId="11" xfId="0" applyBorder="1" applyAlignment="1">
      <alignment horizontal="center" vertical="center"/>
    </xf>
    <xf numFmtId="0" fontId="1" fillId="4" borderId="8" xfId="0" applyFont="1" applyFill="1" applyBorder="1"/>
    <xf numFmtId="0" fontId="0" fillId="0" borderId="8" xfId="0" applyBorder="1"/>
    <xf numFmtId="0" fontId="0" fillId="3" borderId="0" xfId="0" applyFill="1"/>
    <xf numFmtId="0" fontId="0" fillId="3" borderId="4" xfId="0" applyFill="1" applyBorder="1"/>
    <xf numFmtId="0" fontId="0" fillId="3" borderId="9" xfId="0" applyFill="1" applyBorder="1"/>
    <xf numFmtId="0" fontId="0" fillId="3" borderId="6" xfId="0" applyFill="1" applyBorder="1"/>
    <xf numFmtId="0" fontId="0" fillId="3" borderId="15" xfId="0" applyFill="1" applyBorder="1"/>
    <xf numFmtId="0" fontId="0" fillId="3" borderId="17" xfId="0" applyFill="1" applyBorder="1"/>
    <xf numFmtId="0" fontId="0" fillId="3" borderId="0" xfId="0" applyFill="1" applyBorder="1"/>
    <xf numFmtId="0" fontId="0" fillId="3" borderId="16" xfId="0" applyFill="1" applyBorder="1"/>
    <xf numFmtId="0" fontId="2" fillId="3" borderId="16" xfId="0" applyFont="1" applyFill="1" applyBorder="1" applyAlignment="1">
      <alignment horizontal="center"/>
    </xf>
    <xf numFmtId="0" fontId="0" fillId="3" borderId="8" xfId="0" applyFill="1" applyBorder="1" applyAlignment="1">
      <alignment horizontal="center"/>
    </xf>
    <xf numFmtId="0" fontId="0" fillId="3" borderId="16" xfId="0" applyFill="1" applyBorder="1" applyAlignment="1">
      <alignment horizontal="center"/>
    </xf>
    <xf numFmtId="0" fontId="0" fillId="3" borderId="5" xfId="0" applyFill="1" applyBorder="1"/>
    <xf numFmtId="0" fontId="0" fillId="3" borderId="7" xfId="0" applyFill="1" applyBorder="1"/>
    <xf numFmtId="0" fontId="1" fillId="3" borderId="0" xfId="0" applyFont="1" applyFill="1" applyBorder="1"/>
    <xf numFmtId="0" fontId="0" fillId="3" borderId="18" xfId="0" applyFill="1" applyBorder="1"/>
    <xf numFmtId="0" fontId="0" fillId="3" borderId="18" xfId="0" applyFill="1" applyBorder="1" applyAlignment="1">
      <alignment horizontal="right"/>
    </xf>
    <xf numFmtId="0" fontId="0" fillId="3" borderId="19" xfId="0" applyFill="1" applyBorder="1"/>
    <xf numFmtId="0" fontId="0" fillId="4" borderId="18" xfId="0" applyFill="1" applyBorder="1"/>
    <xf numFmtId="0" fontId="0" fillId="0" borderId="2" xfId="0" applyBorder="1" applyAlignment="1">
      <alignment horizontal="right" vertical="center" wrapText="1"/>
    </xf>
    <xf numFmtId="0" fontId="0" fillId="0" borderId="0" xfId="0" applyBorder="1"/>
    <xf numFmtId="0" fontId="0" fillId="3" borderId="0" xfId="0" applyFill="1" applyBorder="1" applyAlignment="1">
      <alignment horizontal="right"/>
    </xf>
    <xf numFmtId="0" fontId="0" fillId="3" borderId="0" xfId="0" applyFill="1" applyBorder="1" applyAlignment="1">
      <alignment horizontal="center"/>
    </xf>
    <xf numFmtId="0" fontId="4"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Border="1" applyAlignment="1">
      <alignment horizontal="left" vertical="top" wrapText="1"/>
    </xf>
    <xf numFmtId="49" fontId="3" fillId="2" borderId="1" xfId="0" applyNumberFormat="1" applyFont="1" applyFill="1" applyBorder="1" applyAlignment="1">
      <alignment horizontal="center" vertical="center" wrapText="1"/>
    </xf>
    <xf numFmtId="0" fontId="0" fillId="3" borderId="2"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2" xfId="0" applyFill="1" applyBorder="1" applyAlignment="1">
      <alignment horizontal="right" vertical="center" wrapText="1"/>
    </xf>
    <xf numFmtId="0" fontId="0" fillId="3" borderId="10" xfId="0" applyFill="1" applyBorder="1"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0" fillId="3" borderId="9" xfId="0" applyFill="1" applyBorder="1" applyAlignment="1">
      <alignment horizontal="right"/>
    </xf>
    <xf numFmtId="0" fontId="4" fillId="0" borderId="9" xfId="0" applyFont="1" applyBorder="1" applyAlignment="1">
      <alignment horizontal="left" vertical="top" wrapText="1"/>
    </xf>
    <xf numFmtId="0" fontId="4" fillId="0" borderId="0" xfId="0" applyFont="1" applyBorder="1" applyAlignment="1">
      <alignment horizontal="left" vertical="top" wrapText="1"/>
    </xf>
  </cellXfs>
  <cellStyles count="1">
    <cellStyle name="Normal" xfId="0" builtinId="0"/>
  </cellStyles>
  <dxfs count="1">
    <dxf>
      <fill>
        <patternFill>
          <bgColor theme="0" tint="-0.14996795556505021"/>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Type</a:t>
            </a:r>
            <a:r>
              <a:rPr lang="en-GB" baseline="0"/>
              <a:t> of</a:t>
            </a:r>
          </a:p>
          <a:p>
            <a:pPr>
              <a:defRPr/>
            </a:pPr>
            <a:r>
              <a:rPr lang="en-GB" baseline="0"/>
              <a:t>processor</a:t>
            </a:r>
            <a:endParaRPr lang="en-GB"/>
          </a:p>
        </c:rich>
      </c:tx>
      <c:layout>
        <c:manualLayout>
          <c:xMode val="edge"/>
          <c:yMode val="edge"/>
          <c:x val="1.6902668416448011E-2"/>
          <c:y val="4.7430830039525945E-2"/>
        </c:manualLayout>
      </c:layout>
      <c:overlay val="1"/>
    </c:title>
    <c:plotArea>
      <c:layout/>
      <c:pieChart>
        <c:varyColors val="1"/>
        <c:ser>
          <c:idx val="0"/>
          <c:order val="0"/>
          <c:explosion val="2"/>
          <c:cat>
            <c:strRef>
              <c:f>Total!$C$96:$C$102</c:f>
              <c:strCache>
                <c:ptCount val="7"/>
                <c:pt idx="0">
                  <c:v>Meat  / Cooked meat / Fish</c:v>
                </c:pt>
                <c:pt idx="1">
                  <c:v>Milk / Dairy</c:v>
                </c:pt>
                <c:pt idx="2">
                  <c:v>Eggs</c:v>
                </c:pt>
                <c:pt idx="3">
                  <c:v>Processed / Packaged fruit + veg.</c:v>
                </c:pt>
                <c:pt idx="4">
                  <c:v>Drinks / Juices / Preserves</c:v>
                </c:pt>
                <c:pt idx="5">
                  <c:v>Flour / Bread / Baked goods</c:v>
                </c:pt>
                <c:pt idx="6">
                  <c:v>Other</c:v>
                </c:pt>
              </c:strCache>
            </c:strRef>
          </c:cat>
          <c:val>
            <c:numRef>
              <c:f>Total!$D$96:$D$102</c:f>
              <c:numCache>
                <c:formatCode>General</c:formatCode>
                <c:ptCount val="7"/>
                <c:pt idx="0">
                  <c:v>0</c:v>
                </c:pt>
                <c:pt idx="1">
                  <c:v>0</c:v>
                </c:pt>
                <c:pt idx="2">
                  <c:v>0</c:v>
                </c:pt>
                <c:pt idx="3">
                  <c:v>0</c:v>
                </c:pt>
                <c:pt idx="4">
                  <c:v>0</c:v>
                </c:pt>
                <c:pt idx="5">
                  <c:v>0</c:v>
                </c:pt>
                <c:pt idx="6">
                  <c:v>0</c:v>
                </c:pt>
              </c:numCache>
            </c:numRef>
          </c:val>
        </c:ser>
        <c:firstSliceAng val="0"/>
      </c:pieChart>
    </c:plotArea>
    <c:legend>
      <c:legendPos val="r"/>
    </c:legend>
    <c:plotVisOnly val="1"/>
  </c:chart>
  <c:printSettings>
    <c:headerFooter/>
    <c:pageMargins b="0.75000000000000244" l="0.70000000000000062" r="0.70000000000000062" t="0.750000000000002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Type</a:t>
            </a:r>
            <a:r>
              <a:rPr lang="en-GB" baseline="0"/>
              <a:t> of</a:t>
            </a:r>
          </a:p>
          <a:p>
            <a:pPr>
              <a:defRPr/>
            </a:pPr>
            <a:r>
              <a:rPr lang="en-GB" baseline="0"/>
              <a:t>caterer</a:t>
            </a:r>
            <a:endParaRPr lang="en-GB"/>
          </a:p>
        </c:rich>
      </c:tx>
      <c:layout>
        <c:manualLayout>
          <c:xMode val="edge"/>
          <c:yMode val="edge"/>
          <c:x val="1.6902668416448018E-2"/>
          <c:y val="4.743083003952598E-2"/>
        </c:manualLayout>
      </c:layout>
      <c:overlay val="1"/>
    </c:title>
    <c:plotArea>
      <c:layout>
        <c:manualLayout>
          <c:layoutTarget val="inner"/>
          <c:xMode val="edge"/>
          <c:yMode val="edge"/>
          <c:x val="5.5859137826350963E-2"/>
          <c:y val="7.4085174837016418E-2"/>
          <c:w val="0.59176799621358844"/>
          <c:h val="0.87333502667005392"/>
        </c:manualLayout>
      </c:layout>
      <c:pieChart>
        <c:varyColors val="1"/>
        <c:ser>
          <c:idx val="0"/>
          <c:order val="0"/>
          <c:explosion val="2"/>
          <c:cat>
            <c:strRef>
              <c:f>Total!$C$50:$C$56</c:f>
              <c:strCache>
                <c:ptCount val="7"/>
                <c:pt idx="0">
                  <c:v>Restaurant (+ fast food)</c:v>
                </c:pt>
                <c:pt idx="1">
                  <c:v>Café / canteen</c:v>
                </c:pt>
                <c:pt idx="2">
                  <c:v>Pub</c:v>
                </c:pt>
                <c:pt idx="3">
                  <c:v>Take-away / Bakery</c:v>
                </c:pt>
                <c:pt idx="4">
                  <c:v>Mobile caterer / Event caterer</c:v>
                </c:pt>
                <c:pt idx="5">
                  <c:v>Hotel / Guest Hs. / B &amp; B</c:v>
                </c:pt>
                <c:pt idx="6">
                  <c:v>Other</c:v>
                </c:pt>
              </c:strCache>
            </c:strRef>
          </c:cat>
          <c:val>
            <c:numRef>
              <c:f>Total!$D$50:$D$56</c:f>
              <c:numCache>
                <c:formatCode>General</c:formatCode>
                <c:ptCount val="7"/>
                <c:pt idx="0">
                  <c:v>0</c:v>
                </c:pt>
                <c:pt idx="1">
                  <c:v>0</c:v>
                </c:pt>
                <c:pt idx="2">
                  <c:v>0</c:v>
                </c:pt>
                <c:pt idx="3">
                  <c:v>0</c:v>
                </c:pt>
                <c:pt idx="4">
                  <c:v>0</c:v>
                </c:pt>
                <c:pt idx="5">
                  <c:v>0</c:v>
                </c:pt>
                <c:pt idx="6">
                  <c:v>0</c:v>
                </c:pt>
              </c:numCache>
            </c:numRef>
          </c:val>
        </c:ser>
        <c:firstSliceAng val="0"/>
      </c:pieChart>
    </c:plotArea>
    <c:legend>
      <c:legendPos val="r"/>
    </c:legend>
    <c:plotVisOnly val="1"/>
  </c:chart>
  <c:printSettings>
    <c:headerFooter/>
    <c:pageMargins b="0.75000000000000266" l="0.70000000000000062" r="0.70000000000000062" t="0.7500000000000026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Category</a:t>
            </a:r>
            <a:r>
              <a:rPr lang="en-GB" baseline="0"/>
              <a:t> of</a:t>
            </a:r>
          </a:p>
          <a:p>
            <a:pPr>
              <a:defRPr/>
            </a:pPr>
            <a:r>
              <a:rPr lang="en-GB" baseline="0"/>
              <a:t>business</a:t>
            </a:r>
            <a:endParaRPr lang="en-GB"/>
          </a:p>
        </c:rich>
      </c:tx>
      <c:layout>
        <c:manualLayout>
          <c:xMode val="edge"/>
          <c:yMode val="edge"/>
          <c:x val="2.1760012238907289E-2"/>
          <c:y val="3.2365022168839082E-2"/>
        </c:manualLayout>
      </c:layout>
      <c:overlay val="1"/>
    </c:title>
    <c:plotArea>
      <c:layout>
        <c:manualLayout>
          <c:layoutTarget val="inner"/>
          <c:xMode val="edge"/>
          <c:yMode val="edge"/>
          <c:x val="0.2058960935893944"/>
          <c:y val="2.6365348399246705E-2"/>
          <c:w val="0.59137826350941103"/>
          <c:h val="0.91713747645951083"/>
        </c:manualLayout>
      </c:layout>
      <c:pieChart>
        <c:varyColors val="1"/>
        <c:ser>
          <c:idx val="0"/>
          <c:order val="0"/>
          <c:explosion val="2"/>
          <c:cat>
            <c:strRef>
              <c:f>Total!$C$5:$C$8</c:f>
              <c:strCache>
                <c:ptCount val="4"/>
                <c:pt idx="0">
                  <c:v>Retailer</c:v>
                </c:pt>
                <c:pt idx="1">
                  <c:v>Caterer</c:v>
                </c:pt>
                <c:pt idx="2">
                  <c:v>Producer</c:v>
                </c:pt>
                <c:pt idx="3">
                  <c:v>Processor</c:v>
                </c:pt>
              </c:strCache>
            </c:strRef>
          </c:cat>
          <c:val>
            <c:numRef>
              <c:f>Total!$D$5:$D$8</c:f>
              <c:numCache>
                <c:formatCode>General</c:formatCode>
                <c:ptCount val="4"/>
                <c:pt idx="0">
                  <c:v>0</c:v>
                </c:pt>
                <c:pt idx="1">
                  <c:v>0</c:v>
                </c:pt>
                <c:pt idx="2">
                  <c:v>0</c:v>
                </c:pt>
                <c:pt idx="3">
                  <c:v>0</c:v>
                </c:pt>
              </c:numCache>
            </c:numRef>
          </c:val>
        </c:ser>
        <c:firstSliceAng val="0"/>
      </c:pieChart>
    </c:plotArea>
    <c:legend>
      <c:legendPos val="r"/>
    </c:legend>
    <c:plotVisOnly val="1"/>
  </c:chart>
  <c:printSettings>
    <c:headerFooter/>
    <c:pageMargins b="0.75000000000000289" l="0.70000000000000062" r="0.70000000000000062" t="0.750000000000002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Type</a:t>
            </a:r>
            <a:r>
              <a:rPr lang="en-GB" baseline="0"/>
              <a:t> of</a:t>
            </a:r>
          </a:p>
          <a:p>
            <a:pPr>
              <a:defRPr/>
            </a:pPr>
            <a:r>
              <a:rPr lang="en-GB" baseline="0"/>
              <a:t>retailer</a:t>
            </a:r>
            <a:endParaRPr lang="en-GB"/>
          </a:p>
        </c:rich>
      </c:tx>
      <c:layout>
        <c:manualLayout>
          <c:xMode val="edge"/>
          <c:yMode val="edge"/>
          <c:x val="1.6902668416448028E-2"/>
          <c:y val="4.7430830039526001E-2"/>
        </c:manualLayout>
      </c:layout>
      <c:overlay val="1"/>
    </c:title>
    <c:plotArea>
      <c:layout>
        <c:manualLayout>
          <c:layoutTarget val="inner"/>
          <c:xMode val="edge"/>
          <c:yMode val="edge"/>
          <c:x val="5.3752898374042082E-2"/>
          <c:y val="6.1261261261261274E-2"/>
          <c:w val="0.62052216150576778"/>
          <c:h val="0.92072072072072053"/>
        </c:manualLayout>
      </c:layout>
      <c:pieChart>
        <c:varyColors val="1"/>
        <c:ser>
          <c:idx val="0"/>
          <c:order val="0"/>
          <c:explosion val="2"/>
          <c:cat>
            <c:strRef>
              <c:f>Total!$C$27:$C$33</c:f>
              <c:strCache>
                <c:ptCount val="7"/>
                <c:pt idx="0">
                  <c:v>Specialist</c:v>
                </c:pt>
                <c:pt idx="1">
                  <c:v>General</c:v>
                </c:pt>
                <c:pt idx="2">
                  <c:v>Farm shop</c:v>
                </c:pt>
                <c:pt idx="3">
                  <c:v>Box scheme</c:v>
                </c:pt>
                <c:pt idx="4">
                  <c:v>Market stall</c:v>
                </c:pt>
                <c:pt idx="5">
                  <c:v>Supermarket</c:v>
                </c:pt>
                <c:pt idx="6">
                  <c:v>Other</c:v>
                </c:pt>
              </c:strCache>
            </c:strRef>
          </c:cat>
          <c:val>
            <c:numRef>
              <c:f>Total!$D$27:$D$33</c:f>
              <c:numCache>
                <c:formatCode>General</c:formatCode>
                <c:ptCount val="7"/>
                <c:pt idx="0">
                  <c:v>0</c:v>
                </c:pt>
                <c:pt idx="1">
                  <c:v>0</c:v>
                </c:pt>
                <c:pt idx="2">
                  <c:v>0</c:v>
                </c:pt>
                <c:pt idx="3">
                  <c:v>0</c:v>
                </c:pt>
                <c:pt idx="4">
                  <c:v>0</c:v>
                </c:pt>
                <c:pt idx="5">
                  <c:v>0</c:v>
                </c:pt>
                <c:pt idx="6">
                  <c:v>0</c:v>
                </c:pt>
              </c:numCache>
            </c:numRef>
          </c:val>
        </c:ser>
        <c:firstSliceAng val="0"/>
      </c:pieChart>
    </c:plotArea>
    <c:legend>
      <c:legendPos val="r"/>
    </c:legend>
    <c:plotVisOnly val="1"/>
  </c:chart>
  <c:printSettings>
    <c:headerFooter/>
    <c:pageMargins b="0.75000000000000289" l="0.70000000000000062" r="0.70000000000000062" t="0.750000000000002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GB"/>
  <c:chart>
    <c:title>
      <c:tx>
        <c:rich>
          <a:bodyPr/>
          <a:lstStyle/>
          <a:p>
            <a:pPr>
              <a:defRPr/>
            </a:pPr>
            <a:r>
              <a:rPr lang="en-GB"/>
              <a:t>Type</a:t>
            </a:r>
            <a:r>
              <a:rPr lang="en-GB" baseline="0"/>
              <a:t> of</a:t>
            </a:r>
          </a:p>
          <a:p>
            <a:pPr>
              <a:defRPr/>
            </a:pPr>
            <a:r>
              <a:rPr lang="en-GB" baseline="0"/>
              <a:t>producer</a:t>
            </a:r>
            <a:endParaRPr lang="en-GB"/>
          </a:p>
        </c:rich>
      </c:tx>
      <c:layout>
        <c:manualLayout>
          <c:xMode val="edge"/>
          <c:yMode val="edge"/>
          <c:x val="1.6902668416448018E-2"/>
          <c:y val="4.743083003952598E-2"/>
        </c:manualLayout>
      </c:layout>
      <c:overlay val="1"/>
    </c:title>
    <c:plotArea>
      <c:layout>
        <c:manualLayout>
          <c:layoutTarget val="inner"/>
          <c:xMode val="edge"/>
          <c:yMode val="edge"/>
          <c:x val="5.8567569764161963E-2"/>
          <c:y val="6.1224489795918373E-2"/>
          <c:w val="0.64359441408621765"/>
          <c:h val="0.90136054421768663"/>
        </c:manualLayout>
      </c:layout>
      <c:pieChart>
        <c:varyColors val="1"/>
        <c:ser>
          <c:idx val="0"/>
          <c:order val="0"/>
          <c:explosion val="2"/>
          <c:cat>
            <c:strRef>
              <c:f>Total!$C$72:$C$78</c:f>
              <c:strCache>
                <c:ptCount val="7"/>
                <c:pt idx="0">
                  <c:v>Livestock / Dairy</c:v>
                </c:pt>
                <c:pt idx="1">
                  <c:v>Poultry / Eggs</c:v>
                </c:pt>
                <c:pt idx="2">
                  <c:v>Fruit / Vegetables (+ Horticulture)</c:v>
                </c:pt>
                <c:pt idx="3">
                  <c:v>Arable</c:v>
                </c:pt>
                <c:pt idx="4">
                  <c:v>Mixed</c:v>
                </c:pt>
                <c:pt idx="5">
                  <c:v>Fishery</c:v>
                </c:pt>
                <c:pt idx="6">
                  <c:v>Other</c:v>
                </c:pt>
              </c:strCache>
            </c:strRef>
          </c:cat>
          <c:val>
            <c:numRef>
              <c:f>Total!$D$72:$D$78</c:f>
              <c:numCache>
                <c:formatCode>General</c:formatCode>
                <c:ptCount val="7"/>
                <c:pt idx="0">
                  <c:v>0</c:v>
                </c:pt>
                <c:pt idx="1">
                  <c:v>0</c:v>
                </c:pt>
                <c:pt idx="2">
                  <c:v>0</c:v>
                </c:pt>
                <c:pt idx="3">
                  <c:v>0</c:v>
                </c:pt>
                <c:pt idx="4">
                  <c:v>0</c:v>
                </c:pt>
                <c:pt idx="5">
                  <c:v>0</c:v>
                </c:pt>
                <c:pt idx="6">
                  <c:v>0</c:v>
                </c:pt>
              </c:numCache>
            </c:numRef>
          </c:val>
        </c:ser>
        <c:firstSliceAng val="0"/>
      </c:pieChart>
    </c:plotArea>
    <c:legend>
      <c:legendPos val="r"/>
      <c:layout>
        <c:manualLayout>
          <c:xMode val="edge"/>
          <c:yMode val="edge"/>
          <c:x val="0.74372913768292681"/>
          <c:y val="7.3627704664125465E-2"/>
          <c:w val="0.24169891331889526"/>
          <c:h val="0.89985847175463496"/>
        </c:manualLayout>
      </c:layout>
    </c:legend>
    <c:plotVisOnly val="1"/>
  </c:chart>
  <c:printSettings>
    <c:headerFooter/>
    <c:pageMargins b="0.75000000000000266" l="0.70000000000000062" r="0.70000000000000062" t="0.75000000000000266"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0</xdr:colOff>
      <xdr:row>93</xdr:row>
      <xdr:rowOff>47625</xdr:rowOff>
    </xdr:from>
    <xdr:to>
      <xdr:col>12</xdr:col>
      <xdr:colOff>333375</xdr:colOff>
      <xdr:row>111</xdr:row>
      <xdr:rowOff>161925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47</xdr:row>
      <xdr:rowOff>47625</xdr:rowOff>
    </xdr:from>
    <xdr:to>
      <xdr:col>12</xdr:col>
      <xdr:colOff>333375</xdr:colOff>
      <xdr:row>64</xdr:row>
      <xdr:rowOff>152400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xdr:row>
      <xdr:rowOff>47625</xdr:rowOff>
    </xdr:from>
    <xdr:to>
      <xdr:col>12</xdr:col>
      <xdr:colOff>333375</xdr:colOff>
      <xdr:row>19</xdr:row>
      <xdr:rowOff>9525</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0</xdr:colOff>
      <xdr:row>24</xdr:row>
      <xdr:rowOff>47625</xdr:rowOff>
    </xdr:from>
    <xdr:to>
      <xdr:col>12</xdr:col>
      <xdr:colOff>333375</xdr:colOff>
      <xdr:row>41</xdr:row>
      <xdr:rowOff>133350</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69</xdr:row>
      <xdr:rowOff>47625</xdr:rowOff>
    </xdr:from>
    <xdr:to>
      <xdr:col>12</xdr:col>
      <xdr:colOff>333375</xdr:colOff>
      <xdr:row>87</xdr:row>
      <xdr:rowOff>152400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H223"/>
  <sheetViews>
    <sheetView tabSelected="1" workbookViewId="0">
      <pane ySplit="1" topLeftCell="A2" activePane="bottomLeft" state="frozen"/>
      <selection pane="bottomLeft" activeCell="M189" sqref="M189"/>
    </sheetView>
  </sheetViews>
  <sheetFormatPr defaultRowHeight="15"/>
  <cols>
    <col min="1" max="1" width="10.42578125" customWidth="1"/>
    <col min="2" max="3" width="32.28515625" customWidth="1"/>
    <col min="4" max="4" width="26.28515625" customWidth="1"/>
    <col min="5" max="5" width="32.28515625" customWidth="1"/>
    <col min="6" max="6" width="22.140625" customWidth="1"/>
    <col min="7" max="7" width="12.5703125" customWidth="1"/>
    <col min="8" max="8" width="15" customWidth="1"/>
    <col min="9" max="9" width="20" customWidth="1"/>
    <col min="10" max="10" width="22.42578125" customWidth="1"/>
    <col min="11" max="11" width="19.5703125" customWidth="1"/>
    <col min="12" max="12" width="19.85546875" customWidth="1"/>
    <col min="13" max="13" width="18.85546875" customWidth="1"/>
    <col min="14" max="14" width="20.5703125" customWidth="1"/>
    <col min="15" max="16" width="13.28515625" customWidth="1"/>
    <col min="17" max="17" width="15.42578125" customWidth="1"/>
    <col min="18" max="18" width="13.7109375" customWidth="1"/>
    <col min="19" max="19" width="11.140625" customWidth="1"/>
    <col min="20" max="20" width="11" customWidth="1"/>
    <col min="21" max="21" width="10.85546875" customWidth="1"/>
    <col min="22" max="22" width="14.7109375" customWidth="1"/>
    <col min="23" max="23" width="13.7109375" customWidth="1"/>
    <col min="24" max="24" width="10.85546875" customWidth="1"/>
    <col min="25" max="25" width="16" customWidth="1"/>
  </cols>
  <sheetData>
    <row r="1" spans="1:34" s="1" customFormat="1" ht="39.75" customHeight="1">
      <c r="A1" s="44" t="s">
        <v>0</v>
      </c>
      <c r="B1" s="44" t="s">
        <v>72</v>
      </c>
      <c r="C1" s="44" t="s">
        <v>96</v>
      </c>
      <c r="D1" s="44" t="s">
        <v>99</v>
      </c>
      <c r="E1" s="44" t="s">
        <v>70</v>
      </c>
      <c r="F1" s="44" t="s">
        <v>98</v>
      </c>
      <c r="G1" s="44" t="s">
        <v>71</v>
      </c>
      <c r="H1" s="44" t="s">
        <v>74</v>
      </c>
      <c r="I1" s="44" t="s">
        <v>95</v>
      </c>
      <c r="J1" s="44" t="s">
        <v>97</v>
      </c>
      <c r="K1" s="44" t="s">
        <v>75</v>
      </c>
      <c r="L1" s="44" t="s">
        <v>76</v>
      </c>
      <c r="M1" s="44" t="s">
        <v>77</v>
      </c>
      <c r="N1" s="44" t="s">
        <v>78</v>
      </c>
      <c r="O1" s="10"/>
      <c r="P1" s="10"/>
      <c r="Q1" s="10"/>
      <c r="R1" s="10"/>
      <c r="S1" s="10"/>
      <c r="T1" s="10"/>
      <c r="U1" s="10"/>
      <c r="V1" s="10"/>
      <c r="W1" s="10"/>
      <c r="X1" s="10"/>
      <c r="Y1" s="10"/>
      <c r="Z1" s="10"/>
      <c r="AA1" s="10"/>
      <c r="AB1" s="10"/>
      <c r="AC1" s="10"/>
      <c r="AD1" s="10"/>
      <c r="AE1" s="10"/>
      <c r="AF1" s="10"/>
      <c r="AG1" s="10"/>
      <c r="AH1" s="4"/>
    </row>
    <row r="2" spans="1:34" s="7" customFormat="1">
      <c r="A2" s="45"/>
      <c r="B2" s="46"/>
      <c r="C2" s="47"/>
      <c r="D2" s="47"/>
      <c r="E2" s="48"/>
      <c r="F2" s="48"/>
      <c r="G2" s="45"/>
      <c r="H2" s="45"/>
      <c r="I2" s="49"/>
      <c r="J2" s="12"/>
      <c r="K2" s="11"/>
      <c r="L2" s="11"/>
      <c r="M2" s="11"/>
      <c r="N2" s="11"/>
      <c r="O2" s="8"/>
      <c r="P2" s="8"/>
      <c r="Q2" s="8"/>
      <c r="R2" s="8"/>
      <c r="S2" s="8"/>
      <c r="T2" s="8"/>
      <c r="U2" s="8"/>
      <c r="V2" s="8"/>
      <c r="W2" s="8"/>
      <c r="X2" s="8"/>
      <c r="Y2" s="8"/>
      <c r="Z2" s="8"/>
      <c r="AA2" s="8"/>
      <c r="AB2" s="8"/>
      <c r="AC2" s="8"/>
      <c r="AD2" s="8"/>
      <c r="AE2" s="8"/>
      <c r="AF2" s="8"/>
      <c r="AG2" s="8"/>
      <c r="AH2" s="9"/>
    </row>
    <row r="3" spans="1:34" s="2" customFormat="1">
      <c r="A3" s="50"/>
      <c r="B3" s="51"/>
      <c r="C3" s="52"/>
      <c r="D3" s="52"/>
      <c r="E3" s="37"/>
      <c r="F3" s="37"/>
      <c r="G3" s="50"/>
      <c r="H3" s="45"/>
      <c r="I3" s="53"/>
      <c r="J3" s="14"/>
      <c r="K3" s="13"/>
      <c r="L3" s="13"/>
      <c r="M3" s="13"/>
      <c r="N3" s="13"/>
      <c r="O3" s="8"/>
      <c r="P3" s="8"/>
      <c r="Q3" s="8"/>
      <c r="R3" s="8"/>
      <c r="S3" s="8"/>
      <c r="T3" s="8"/>
      <c r="U3" s="8"/>
      <c r="V3" s="8"/>
      <c r="W3" s="8"/>
      <c r="X3" s="8"/>
      <c r="Y3" s="8"/>
      <c r="Z3" s="8"/>
      <c r="AA3" s="8"/>
      <c r="AB3" s="8"/>
      <c r="AC3" s="8"/>
      <c r="AD3" s="8"/>
      <c r="AE3" s="8"/>
      <c r="AF3" s="8"/>
      <c r="AG3" s="8"/>
      <c r="AH3" s="5"/>
    </row>
    <row r="4" spans="1:34" s="2" customFormat="1">
      <c r="A4" s="50"/>
      <c r="B4" s="51"/>
      <c r="C4" s="52"/>
      <c r="D4" s="52"/>
      <c r="E4" s="37"/>
      <c r="F4" s="37"/>
      <c r="G4" s="50"/>
      <c r="H4" s="45"/>
      <c r="I4" s="53"/>
      <c r="J4" s="14"/>
      <c r="K4" s="13"/>
      <c r="L4" s="13"/>
      <c r="M4" s="13"/>
      <c r="N4" s="13"/>
      <c r="O4" s="8"/>
      <c r="P4" s="8"/>
      <c r="Q4" s="8"/>
      <c r="R4" s="8"/>
      <c r="S4" s="8"/>
      <c r="T4" s="8"/>
      <c r="U4" s="8"/>
      <c r="V4" s="8"/>
      <c r="W4" s="8"/>
      <c r="X4" s="8"/>
      <c r="Y4" s="8"/>
      <c r="Z4" s="8"/>
      <c r="AA4" s="8"/>
      <c r="AB4" s="8"/>
      <c r="AC4" s="8"/>
      <c r="AD4" s="8"/>
      <c r="AE4" s="8"/>
      <c r="AF4" s="8"/>
      <c r="AG4" s="8"/>
      <c r="AH4" s="5"/>
    </row>
    <row r="5" spans="1:34" s="2" customFormat="1">
      <c r="A5" s="50"/>
      <c r="B5" s="51"/>
      <c r="C5" s="52"/>
      <c r="D5" s="52"/>
      <c r="E5" s="37"/>
      <c r="F5" s="37"/>
      <c r="G5" s="50"/>
      <c r="H5" s="45"/>
      <c r="I5" s="53"/>
      <c r="J5" s="14"/>
      <c r="K5" s="13"/>
      <c r="L5" s="13"/>
      <c r="M5" s="13"/>
      <c r="N5" s="13"/>
      <c r="O5" s="8"/>
      <c r="P5" s="8"/>
      <c r="Q5" s="8"/>
      <c r="R5" s="8"/>
      <c r="S5" s="8"/>
      <c r="T5" s="8"/>
      <c r="U5" s="8"/>
      <c r="V5" s="8"/>
      <c r="W5" s="8"/>
      <c r="X5" s="8"/>
      <c r="Y5" s="8"/>
      <c r="Z5" s="8"/>
      <c r="AA5" s="8"/>
      <c r="AB5" s="8"/>
      <c r="AC5" s="8"/>
      <c r="AD5" s="8"/>
      <c r="AE5" s="8"/>
      <c r="AF5" s="8"/>
      <c r="AG5" s="8"/>
      <c r="AH5" s="5"/>
    </row>
    <row r="6" spans="1:34" s="2" customFormat="1">
      <c r="A6" s="50"/>
      <c r="B6" s="51"/>
      <c r="C6" s="52"/>
      <c r="D6" s="52"/>
      <c r="E6" s="37"/>
      <c r="F6" s="37"/>
      <c r="G6" s="50"/>
      <c r="H6" s="45"/>
      <c r="I6" s="53"/>
      <c r="J6" s="14"/>
      <c r="K6" s="13"/>
      <c r="L6" s="13"/>
      <c r="M6" s="13"/>
      <c r="N6" s="13"/>
      <c r="O6" s="8"/>
      <c r="P6" s="8"/>
      <c r="Q6" s="8"/>
      <c r="R6" s="8"/>
      <c r="S6" s="8"/>
      <c r="T6" s="8"/>
      <c r="U6" s="8"/>
      <c r="V6" s="8"/>
      <c r="W6" s="8"/>
      <c r="X6" s="8"/>
      <c r="Y6" s="8"/>
      <c r="Z6" s="8"/>
      <c r="AA6" s="8"/>
      <c r="AB6" s="8"/>
      <c r="AC6" s="8"/>
      <c r="AD6" s="8"/>
      <c r="AE6" s="8"/>
      <c r="AF6" s="8"/>
      <c r="AG6" s="8"/>
      <c r="AH6" s="5"/>
    </row>
    <row r="7" spans="1:34" s="2" customFormat="1">
      <c r="A7" s="50"/>
      <c r="B7" s="51"/>
      <c r="C7" s="52"/>
      <c r="D7" s="52"/>
      <c r="E7" s="37"/>
      <c r="F7" s="37"/>
      <c r="G7" s="50"/>
      <c r="H7" s="45"/>
      <c r="I7" s="53"/>
      <c r="J7" s="14"/>
      <c r="K7" s="13"/>
      <c r="L7" s="13"/>
      <c r="M7" s="13"/>
      <c r="N7" s="13"/>
      <c r="O7" s="8"/>
      <c r="P7" s="8"/>
      <c r="Q7" s="8"/>
      <c r="R7" s="8"/>
      <c r="S7" s="8"/>
      <c r="T7" s="8"/>
      <c r="U7" s="8"/>
      <c r="V7" s="8"/>
      <c r="W7" s="8"/>
      <c r="X7" s="8"/>
      <c r="Y7" s="8"/>
      <c r="Z7" s="8"/>
      <c r="AA7" s="8"/>
      <c r="AB7" s="8"/>
      <c r="AC7" s="8"/>
      <c r="AD7" s="8"/>
      <c r="AE7" s="8"/>
      <c r="AF7" s="8"/>
      <c r="AG7" s="8"/>
      <c r="AH7" s="5"/>
    </row>
    <row r="8" spans="1:34" s="2" customFormat="1">
      <c r="A8" s="50"/>
      <c r="B8" s="51"/>
      <c r="C8" s="52"/>
      <c r="D8" s="52"/>
      <c r="E8" s="37"/>
      <c r="F8" s="37"/>
      <c r="G8" s="50"/>
      <c r="H8" s="45"/>
      <c r="I8" s="53"/>
      <c r="J8" s="14"/>
      <c r="K8" s="13"/>
      <c r="L8" s="13"/>
      <c r="M8" s="13"/>
      <c r="N8" s="13"/>
      <c r="O8" s="8"/>
      <c r="P8" s="8"/>
      <c r="Q8" s="8"/>
      <c r="R8" s="8"/>
      <c r="S8" s="8"/>
      <c r="T8" s="8"/>
      <c r="U8" s="8"/>
      <c r="V8" s="8"/>
      <c r="W8" s="8"/>
      <c r="X8" s="8"/>
      <c r="Y8" s="8"/>
      <c r="Z8" s="8"/>
      <c r="AA8" s="8"/>
      <c r="AB8" s="8"/>
      <c r="AC8" s="8"/>
      <c r="AD8" s="8"/>
      <c r="AE8" s="8"/>
      <c r="AF8" s="8"/>
      <c r="AG8" s="8"/>
      <c r="AH8" s="5"/>
    </row>
    <row r="9" spans="1:34" s="2" customFormat="1">
      <c r="A9" s="50"/>
      <c r="B9" s="51"/>
      <c r="C9" s="52"/>
      <c r="D9" s="52"/>
      <c r="E9" s="37"/>
      <c r="F9" s="37"/>
      <c r="G9" s="50"/>
      <c r="H9" s="45"/>
      <c r="I9" s="53"/>
      <c r="J9" s="14"/>
      <c r="K9" s="13"/>
      <c r="L9" s="13"/>
      <c r="M9" s="13"/>
      <c r="N9" s="13"/>
      <c r="O9" s="8"/>
      <c r="P9" s="8"/>
      <c r="Q9" s="8"/>
      <c r="R9" s="8"/>
      <c r="S9" s="8"/>
      <c r="T9" s="8"/>
      <c r="U9" s="8"/>
      <c r="V9" s="8"/>
      <c r="W9" s="8"/>
      <c r="X9" s="8"/>
      <c r="Y9" s="8"/>
      <c r="Z9" s="8"/>
      <c r="AA9" s="8"/>
      <c r="AB9" s="8"/>
      <c r="AC9" s="8"/>
      <c r="AD9" s="8"/>
      <c r="AE9" s="8"/>
      <c r="AF9" s="8"/>
      <c r="AG9" s="8"/>
      <c r="AH9" s="5"/>
    </row>
    <row r="10" spans="1:34" s="2" customFormat="1">
      <c r="A10" s="50"/>
      <c r="B10" s="51"/>
      <c r="C10" s="52"/>
      <c r="D10" s="52"/>
      <c r="E10" s="37"/>
      <c r="F10" s="37"/>
      <c r="G10" s="50"/>
      <c r="H10" s="45"/>
      <c r="I10" s="53"/>
      <c r="J10" s="14"/>
      <c r="K10" s="13"/>
      <c r="L10" s="13"/>
      <c r="M10" s="13"/>
      <c r="N10" s="13"/>
      <c r="O10" s="8"/>
      <c r="P10" s="8"/>
      <c r="Q10" s="8"/>
      <c r="R10" s="8"/>
      <c r="S10" s="8"/>
      <c r="T10" s="8"/>
      <c r="U10" s="8"/>
      <c r="V10" s="8"/>
      <c r="W10" s="8"/>
      <c r="X10" s="8"/>
      <c r="Y10" s="8"/>
      <c r="Z10" s="8"/>
      <c r="AA10" s="8"/>
      <c r="AB10" s="8"/>
      <c r="AC10" s="8"/>
      <c r="AD10" s="8"/>
      <c r="AE10" s="8"/>
      <c r="AF10" s="8"/>
      <c r="AG10" s="8"/>
      <c r="AH10" s="5"/>
    </row>
    <row r="11" spans="1:34" s="2" customFormat="1">
      <c r="A11" s="50"/>
      <c r="B11" s="51"/>
      <c r="C11" s="52"/>
      <c r="D11" s="52"/>
      <c r="E11" s="37"/>
      <c r="F11" s="37"/>
      <c r="G11" s="50"/>
      <c r="H11" s="45"/>
      <c r="I11" s="53"/>
      <c r="J11" s="14"/>
      <c r="K11" s="13"/>
      <c r="L11" s="13"/>
      <c r="M11" s="13"/>
      <c r="N11" s="13"/>
      <c r="O11" s="8"/>
      <c r="P11" s="8"/>
      <c r="Q11" s="8"/>
      <c r="R11" s="8"/>
      <c r="S11" s="8"/>
      <c r="T11" s="8"/>
      <c r="U11" s="8"/>
      <c r="V11" s="8"/>
      <c r="W11" s="8"/>
      <c r="X11" s="8"/>
      <c r="Y11" s="8"/>
      <c r="Z11" s="8"/>
      <c r="AA11" s="8"/>
      <c r="AB11" s="8"/>
      <c r="AC11" s="8"/>
      <c r="AD11" s="8"/>
      <c r="AE11" s="8"/>
      <c r="AF11" s="8"/>
      <c r="AG11" s="8"/>
      <c r="AH11" s="5"/>
    </row>
    <row r="12" spans="1:34" s="2" customFormat="1">
      <c r="A12" s="50"/>
      <c r="B12" s="51"/>
      <c r="C12" s="52"/>
      <c r="D12" s="52"/>
      <c r="E12" s="37"/>
      <c r="F12" s="37"/>
      <c r="G12" s="50"/>
      <c r="H12" s="45"/>
      <c r="I12" s="53"/>
      <c r="J12" s="14"/>
      <c r="K12" s="13"/>
      <c r="L12" s="13"/>
      <c r="M12" s="13"/>
      <c r="N12" s="13"/>
      <c r="O12" s="8"/>
      <c r="P12" s="8"/>
      <c r="Q12" s="8"/>
      <c r="R12" s="8"/>
      <c r="S12" s="8"/>
      <c r="T12" s="8"/>
      <c r="U12" s="8"/>
      <c r="V12" s="8"/>
      <c r="W12" s="8"/>
      <c r="X12" s="8"/>
      <c r="Y12" s="8"/>
      <c r="Z12" s="8"/>
      <c r="AA12" s="8"/>
      <c r="AB12" s="8"/>
      <c r="AC12" s="8"/>
      <c r="AD12" s="8"/>
      <c r="AE12" s="8"/>
      <c r="AF12" s="8"/>
      <c r="AG12" s="8"/>
      <c r="AH12" s="5"/>
    </row>
    <row r="13" spans="1:34" s="2" customFormat="1">
      <c r="A13" s="50"/>
      <c r="B13" s="51"/>
      <c r="C13" s="52"/>
      <c r="D13" s="52"/>
      <c r="E13" s="37"/>
      <c r="F13" s="37"/>
      <c r="G13" s="50"/>
      <c r="H13" s="45"/>
      <c r="I13" s="53"/>
      <c r="J13" s="14"/>
      <c r="K13" s="13"/>
      <c r="L13" s="13"/>
      <c r="M13" s="13"/>
      <c r="N13" s="13"/>
      <c r="O13" s="8"/>
      <c r="P13" s="8"/>
      <c r="Q13" s="8"/>
      <c r="R13" s="8"/>
      <c r="S13" s="8"/>
      <c r="T13" s="8"/>
      <c r="U13" s="8"/>
      <c r="V13" s="8"/>
      <c r="W13" s="8"/>
      <c r="X13" s="8"/>
      <c r="Y13" s="8"/>
      <c r="Z13" s="8"/>
      <c r="AA13" s="8"/>
      <c r="AB13" s="8"/>
      <c r="AC13" s="8"/>
      <c r="AD13" s="8"/>
      <c r="AE13" s="8"/>
      <c r="AF13" s="8"/>
      <c r="AG13" s="8"/>
      <c r="AH13" s="5"/>
    </row>
    <row r="14" spans="1:34" s="2" customFormat="1">
      <c r="A14" s="50"/>
      <c r="B14" s="51"/>
      <c r="C14" s="52"/>
      <c r="D14" s="52"/>
      <c r="E14" s="37"/>
      <c r="F14" s="37"/>
      <c r="G14" s="50"/>
      <c r="H14" s="45"/>
      <c r="I14" s="53"/>
      <c r="J14" s="14"/>
      <c r="K14" s="13"/>
      <c r="L14" s="13"/>
      <c r="M14" s="13"/>
      <c r="N14" s="13"/>
      <c r="O14" s="8"/>
      <c r="P14" s="8"/>
      <c r="Q14" s="8"/>
      <c r="R14" s="8"/>
      <c r="S14" s="8"/>
      <c r="T14" s="8"/>
      <c r="U14" s="8"/>
      <c r="V14" s="8"/>
      <c r="W14" s="8"/>
      <c r="X14" s="8"/>
      <c r="Y14" s="8"/>
      <c r="Z14" s="8"/>
      <c r="AA14" s="8"/>
      <c r="AB14" s="8"/>
      <c r="AC14" s="8"/>
      <c r="AD14" s="8"/>
      <c r="AE14" s="8"/>
      <c r="AF14" s="8"/>
      <c r="AG14" s="8"/>
      <c r="AH14" s="5"/>
    </row>
    <row r="15" spans="1:34" s="2" customFormat="1">
      <c r="A15" s="50"/>
      <c r="B15" s="51"/>
      <c r="C15" s="52"/>
      <c r="D15" s="52"/>
      <c r="E15" s="37"/>
      <c r="F15" s="37"/>
      <c r="G15" s="50"/>
      <c r="H15" s="45"/>
      <c r="I15" s="53"/>
      <c r="J15" s="14"/>
      <c r="K15" s="13"/>
      <c r="L15" s="13"/>
      <c r="M15" s="13"/>
      <c r="N15" s="13"/>
      <c r="O15" s="8"/>
      <c r="P15" s="8"/>
      <c r="Q15" s="8"/>
      <c r="R15" s="8"/>
      <c r="S15" s="8"/>
      <c r="T15" s="8"/>
      <c r="U15" s="8"/>
      <c r="V15" s="8"/>
      <c r="W15" s="8"/>
      <c r="X15" s="8"/>
      <c r="Y15" s="8"/>
      <c r="Z15" s="8"/>
      <c r="AA15" s="8"/>
      <c r="AB15" s="8"/>
      <c r="AC15" s="8"/>
      <c r="AD15" s="8"/>
      <c r="AE15" s="8"/>
      <c r="AF15" s="8"/>
      <c r="AG15" s="8"/>
      <c r="AH15" s="5"/>
    </row>
    <row r="16" spans="1:34" s="2" customFormat="1">
      <c r="A16" s="50"/>
      <c r="B16" s="51"/>
      <c r="C16" s="52"/>
      <c r="D16" s="52"/>
      <c r="E16" s="37"/>
      <c r="F16" s="37"/>
      <c r="G16" s="50"/>
      <c r="H16" s="45"/>
      <c r="I16" s="53"/>
      <c r="J16" s="14"/>
      <c r="K16" s="13"/>
      <c r="L16" s="13"/>
      <c r="M16" s="13"/>
      <c r="N16" s="13"/>
      <c r="O16" s="8"/>
      <c r="P16" s="8"/>
      <c r="Q16" s="8"/>
      <c r="R16" s="8"/>
      <c r="S16" s="8"/>
      <c r="T16" s="8"/>
      <c r="U16" s="8"/>
      <c r="V16" s="8"/>
      <c r="W16" s="8"/>
      <c r="X16" s="8"/>
      <c r="Y16" s="8"/>
      <c r="Z16" s="8"/>
      <c r="AA16" s="8"/>
      <c r="AB16" s="8"/>
      <c r="AC16" s="8"/>
      <c r="AD16" s="8"/>
      <c r="AE16" s="8"/>
      <c r="AF16" s="8"/>
      <c r="AG16" s="8"/>
      <c r="AH16" s="5"/>
    </row>
    <row r="17" spans="1:34" s="2" customFormat="1">
      <c r="A17" s="50"/>
      <c r="B17" s="51"/>
      <c r="C17" s="52"/>
      <c r="D17" s="52"/>
      <c r="E17" s="50"/>
      <c r="F17" s="50"/>
      <c r="G17" s="50"/>
      <c r="H17" s="50"/>
      <c r="I17" s="53"/>
      <c r="J17" s="14"/>
      <c r="K17" s="13"/>
      <c r="L17" s="13"/>
      <c r="M17" s="13"/>
      <c r="N17" s="13"/>
      <c r="O17" s="8"/>
      <c r="P17" s="8"/>
      <c r="Q17" s="8"/>
      <c r="R17" s="8"/>
      <c r="S17" s="8"/>
      <c r="T17" s="8"/>
      <c r="U17" s="8"/>
      <c r="V17" s="8"/>
      <c r="W17" s="8"/>
      <c r="X17" s="8"/>
      <c r="Y17" s="8"/>
      <c r="Z17" s="8"/>
      <c r="AA17" s="8"/>
      <c r="AB17" s="8"/>
      <c r="AC17" s="8"/>
      <c r="AD17" s="8"/>
      <c r="AE17" s="8"/>
      <c r="AF17" s="8"/>
      <c r="AG17" s="8"/>
      <c r="AH17" s="5"/>
    </row>
    <row r="18" spans="1:34" s="2" customFormat="1">
      <c r="A18" s="50"/>
      <c r="B18" s="51"/>
      <c r="C18" s="52"/>
      <c r="D18" s="52"/>
      <c r="E18" s="50"/>
      <c r="F18" s="50"/>
      <c r="G18" s="50"/>
      <c r="H18" s="50"/>
      <c r="I18" s="53"/>
      <c r="J18" s="14"/>
      <c r="K18" s="13"/>
      <c r="L18" s="13"/>
      <c r="M18" s="13"/>
      <c r="N18" s="13"/>
      <c r="O18" s="8"/>
      <c r="P18" s="8"/>
      <c r="Q18" s="8"/>
      <c r="R18" s="8"/>
      <c r="S18" s="8"/>
      <c r="T18" s="8"/>
      <c r="U18" s="8"/>
      <c r="V18" s="8"/>
      <c r="W18" s="8"/>
      <c r="X18" s="8"/>
      <c r="Y18" s="8"/>
      <c r="Z18" s="8"/>
      <c r="AA18" s="8"/>
      <c r="AB18" s="8"/>
      <c r="AC18" s="8"/>
      <c r="AD18" s="8"/>
      <c r="AE18" s="8"/>
      <c r="AF18" s="8"/>
      <c r="AG18" s="8"/>
      <c r="AH18" s="5"/>
    </row>
    <row r="19" spans="1:34" s="2" customFormat="1">
      <c r="A19" s="50"/>
      <c r="B19" s="51"/>
      <c r="C19" s="52"/>
      <c r="D19" s="52"/>
      <c r="E19" s="50"/>
      <c r="F19" s="50"/>
      <c r="G19" s="50"/>
      <c r="H19" s="50"/>
      <c r="I19" s="53"/>
      <c r="J19" s="14"/>
      <c r="K19" s="13"/>
      <c r="L19" s="13"/>
      <c r="M19" s="13"/>
      <c r="N19" s="13"/>
      <c r="O19" s="8"/>
      <c r="P19" s="8"/>
      <c r="Q19" s="8"/>
      <c r="R19" s="8"/>
      <c r="S19" s="8"/>
      <c r="T19" s="8"/>
      <c r="U19" s="8"/>
      <c r="V19" s="8"/>
      <c r="W19" s="8"/>
      <c r="X19" s="8"/>
      <c r="Y19" s="8"/>
      <c r="Z19" s="8"/>
      <c r="AA19" s="8"/>
      <c r="AB19" s="8"/>
      <c r="AC19" s="8"/>
      <c r="AD19" s="8"/>
      <c r="AE19" s="8"/>
      <c r="AF19" s="8"/>
      <c r="AG19" s="8"/>
      <c r="AH19" s="5"/>
    </row>
    <row r="20" spans="1:34" s="2" customFormat="1">
      <c r="A20" s="50"/>
      <c r="B20" s="51"/>
      <c r="C20" s="52"/>
      <c r="D20" s="52"/>
      <c r="E20" s="50"/>
      <c r="F20" s="50"/>
      <c r="G20" s="50"/>
      <c r="H20" s="50"/>
      <c r="I20" s="53"/>
      <c r="J20" s="14"/>
      <c r="K20" s="13"/>
      <c r="L20" s="13"/>
      <c r="M20" s="13"/>
      <c r="N20" s="13"/>
      <c r="O20" s="8"/>
      <c r="P20" s="8"/>
      <c r="Q20" s="8"/>
      <c r="R20" s="8"/>
      <c r="S20" s="8"/>
      <c r="T20" s="8"/>
      <c r="U20" s="8"/>
      <c r="V20" s="8"/>
      <c r="W20" s="8"/>
      <c r="X20" s="8"/>
      <c r="Y20" s="8"/>
      <c r="Z20" s="8"/>
      <c r="AA20" s="8"/>
      <c r="AB20" s="8"/>
      <c r="AC20" s="8"/>
      <c r="AD20" s="8"/>
      <c r="AE20" s="8"/>
      <c r="AF20" s="8"/>
      <c r="AG20" s="8"/>
      <c r="AH20" s="5"/>
    </row>
    <row r="21" spans="1:34" s="2" customFormat="1">
      <c r="A21" s="50"/>
      <c r="B21" s="51"/>
      <c r="C21" s="52"/>
      <c r="D21" s="52"/>
      <c r="E21" s="50"/>
      <c r="F21" s="50"/>
      <c r="G21" s="50"/>
      <c r="H21" s="50"/>
      <c r="I21" s="53"/>
      <c r="J21" s="14"/>
      <c r="K21" s="13"/>
      <c r="L21" s="13"/>
      <c r="M21" s="13"/>
      <c r="N21" s="13"/>
      <c r="O21" s="8"/>
      <c r="P21" s="8"/>
      <c r="Q21" s="8"/>
      <c r="R21" s="8"/>
      <c r="S21" s="8"/>
      <c r="T21" s="8"/>
      <c r="U21" s="8"/>
      <c r="V21" s="8"/>
      <c r="W21" s="8"/>
      <c r="X21" s="8"/>
      <c r="Y21" s="8"/>
      <c r="Z21" s="8"/>
      <c r="AA21" s="8"/>
      <c r="AB21" s="8"/>
      <c r="AC21" s="8"/>
      <c r="AD21" s="8"/>
      <c r="AE21" s="8"/>
      <c r="AF21" s="8"/>
      <c r="AG21" s="8"/>
      <c r="AH21" s="5"/>
    </row>
    <row r="22" spans="1:34" s="2" customFormat="1">
      <c r="A22" s="50"/>
      <c r="B22" s="51"/>
      <c r="C22" s="52"/>
      <c r="D22" s="52"/>
      <c r="E22" s="50"/>
      <c r="F22" s="50"/>
      <c r="G22" s="50"/>
      <c r="H22" s="50"/>
      <c r="I22" s="53"/>
      <c r="J22" s="14"/>
      <c r="K22" s="13"/>
      <c r="L22" s="13"/>
      <c r="M22" s="13"/>
      <c r="N22" s="13"/>
      <c r="O22" s="8"/>
      <c r="P22" s="8"/>
      <c r="Q22" s="8"/>
      <c r="R22" s="8"/>
      <c r="S22" s="8"/>
      <c r="T22" s="8"/>
      <c r="U22" s="8"/>
      <c r="V22" s="8"/>
      <c r="W22" s="8"/>
      <c r="X22" s="8"/>
      <c r="Y22" s="8"/>
      <c r="Z22" s="8"/>
      <c r="AA22" s="8"/>
      <c r="AB22" s="8"/>
      <c r="AC22" s="8"/>
      <c r="AD22" s="8"/>
      <c r="AE22" s="8"/>
      <c r="AF22" s="8"/>
      <c r="AG22" s="8"/>
      <c r="AH22" s="5"/>
    </row>
    <row r="23" spans="1:34" s="2" customFormat="1">
      <c r="A23" s="50"/>
      <c r="B23" s="51"/>
      <c r="C23" s="52"/>
      <c r="D23" s="52"/>
      <c r="E23" s="50"/>
      <c r="F23" s="50"/>
      <c r="G23" s="50"/>
      <c r="H23" s="50"/>
      <c r="I23" s="53"/>
      <c r="J23" s="14"/>
      <c r="K23" s="13"/>
      <c r="L23" s="13"/>
      <c r="M23" s="13"/>
      <c r="N23" s="13"/>
      <c r="O23" s="8"/>
      <c r="P23" s="8"/>
      <c r="Q23" s="8"/>
      <c r="R23" s="8"/>
      <c r="S23" s="8"/>
      <c r="T23" s="8"/>
      <c r="U23" s="8"/>
      <c r="V23" s="8"/>
      <c r="W23" s="8"/>
      <c r="X23" s="8"/>
      <c r="Y23" s="8"/>
      <c r="Z23" s="8"/>
      <c r="AA23" s="8"/>
      <c r="AB23" s="8"/>
      <c r="AC23" s="8"/>
      <c r="AD23" s="8"/>
      <c r="AE23" s="8"/>
      <c r="AF23" s="8"/>
      <c r="AG23" s="8"/>
      <c r="AH23" s="5"/>
    </row>
    <row r="24" spans="1:34" s="2" customFormat="1">
      <c r="A24" s="50"/>
      <c r="B24" s="51"/>
      <c r="C24" s="52"/>
      <c r="D24" s="52"/>
      <c r="E24" s="50"/>
      <c r="F24" s="50"/>
      <c r="G24" s="50"/>
      <c r="H24" s="50"/>
      <c r="I24" s="53"/>
      <c r="J24" s="14"/>
      <c r="K24" s="13"/>
      <c r="L24" s="13"/>
      <c r="M24" s="13"/>
      <c r="N24" s="13"/>
      <c r="O24" s="8"/>
      <c r="P24" s="8"/>
      <c r="Q24" s="8"/>
      <c r="R24" s="8"/>
      <c r="S24" s="8"/>
      <c r="T24" s="8"/>
      <c r="U24" s="8"/>
      <c r="V24" s="8"/>
      <c r="W24" s="8"/>
      <c r="X24" s="8"/>
      <c r="Y24" s="8"/>
      <c r="Z24" s="8"/>
      <c r="AA24" s="8"/>
      <c r="AB24" s="8"/>
      <c r="AC24" s="8"/>
      <c r="AD24" s="8"/>
      <c r="AE24" s="8"/>
      <c r="AF24" s="8"/>
      <c r="AG24" s="8"/>
      <c r="AH24" s="5"/>
    </row>
    <row r="25" spans="1:34" s="2" customFormat="1">
      <c r="A25" s="50"/>
      <c r="B25" s="51"/>
      <c r="C25" s="52"/>
      <c r="D25" s="52"/>
      <c r="E25" s="50"/>
      <c r="F25" s="50"/>
      <c r="G25" s="50"/>
      <c r="H25" s="50"/>
      <c r="I25" s="53"/>
      <c r="J25" s="14"/>
      <c r="K25" s="13"/>
      <c r="L25" s="13"/>
      <c r="M25" s="13"/>
      <c r="N25" s="13"/>
      <c r="O25" s="8"/>
      <c r="P25" s="8"/>
      <c r="Q25" s="8"/>
      <c r="R25" s="8"/>
      <c r="S25" s="8"/>
      <c r="T25" s="8"/>
      <c r="U25" s="8"/>
      <c r="V25" s="8"/>
      <c r="W25" s="8"/>
      <c r="X25" s="8"/>
      <c r="Y25" s="8"/>
      <c r="Z25" s="8"/>
      <c r="AA25" s="8"/>
      <c r="AB25" s="8"/>
      <c r="AC25" s="8"/>
      <c r="AD25" s="8"/>
      <c r="AE25" s="8"/>
      <c r="AF25" s="8"/>
      <c r="AG25" s="8"/>
      <c r="AH25" s="5"/>
    </row>
    <row r="26" spans="1:34" s="2" customFormat="1">
      <c r="A26" s="50"/>
      <c r="B26" s="51"/>
      <c r="C26" s="52"/>
      <c r="D26" s="52"/>
      <c r="E26" s="50"/>
      <c r="F26" s="50"/>
      <c r="G26" s="50"/>
      <c r="H26" s="50"/>
      <c r="I26" s="53"/>
      <c r="J26" s="14"/>
      <c r="K26" s="13"/>
      <c r="L26" s="13"/>
      <c r="M26" s="13"/>
      <c r="N26" s="13"/>
      <c r="O26" s="8"/>
      <c r="P26" s="8"/>
      <c r="Q26" s="8"/>
      <c r="R26" s="8"/>
      <c r="S26" s="8"/>
      <c r="T26" s="8"/>
      <c r="U26" s="8"/>
      <c r="V26" s="8"/>
      <c r="W26" s="8"/>
      <c r="X26" s="8"/>
      <c r="Y26" s="8"/>
      <c r="Z26" s="8"/>
      <c r="AA26" s="8"/>
      <c r="AB26" s="8"/>
      <c r="AC26" s="8"/>
      <c r="AD26" s="8"/>
      <c r="AE26" s="8"/>
      <c r="AF26" s="8"/>
      <c r="AG26" s="8"/>
      <c r="AH26" s="5"/>
    </row>
    <row r="27" spans="1:34" s="2" customFormat="1">
      <c r="A27" s="50"/>
      <c r="B27" s="51"/>
      <c r="C27" s="52"/>
      <c r="D27" s="52"/>
      <c r="E27" s="50"/>
      <c r="F27" s="50"/>
      <c r="G27" s="50"/>
      <c r="H27" s="50"/>
      <c r="I27" s="53"/>
      <c r="J27" s="14"/>
      <c r="K27" s="13"/>
      <c r="L27" s="13"/>
      <c r="M27" s="13"/>
      <c r="N27" s="13"/>
      <c r="O27" s="8"/>
      <c r="P27" s="8"/>
      <c r="Q27" s="8"/>
      <c r="R27" s="8"/>
      <c r="S27" s="8"/>
      <c r="T27" s="8"/>
      <c r="U27" s="8"/>
      <c r="V27" s="8"/>
      <c r="W27" s="8"/>
      <c r="X27" s="8"/>
      <c r="Y27" s="8"/>
      <c r="Z27" s="8"/>
      <c r="AA27" s="8"/>
      <c r="AB27" s="8"/>
      <c r="AC27" s="8"/>
      <c r="AD27" s="8"/>
      <c r="AE27" s="8"/>
      <c r="AF27" s="8"/>
      <c r="AG27" s="8"/>
      <c r="AH27" s="5"/>
    </row>
    <row r="28" spans="1:34" s="2" customFormat="1">
      <c r="A28" s="50"/>
      <c r="B28" s="51"/>
      <c r="C28" s="52"/>
      <c r="D28" s="52"/>
      <c r="E28" s="50"/>
      <c r="F28" s="50"/>
      <c r="G28" s="50"/>
      <c r="H28" s="50"/>
      <c r="I28" s="53"/>
      <c r="J28" s="14"/>
      <c r="K28" s="13"/>
      <c r="L28" s="13"/>
      <c r="M28" s="13"/>
      <c r="N28" s="13"/>
      <c r="O28" s="8"/>
      <c r="P28" s="8"/>
      <c r="Q28" s="8"/>
      <c r="R28" s="8"/>
      <c r="S28" s="8"/>
      <c r="T28" s="8"/>
      <c r="U28" s="8"/>
      <c r="V28" s="8"/>
      <c r="W28" s="8"/>
      <c r="X28" s="8"/>
      <c r="Y28" s="8"/>
      <c r="Z28" s="8"/>
      <c r="AA28" s="8"/>
      <c r="AB28" s="8"/>
      <c r="AC28" s="8"/>
      <c r="AD28" s="8"/>
      <c r="AE28" s="8"/>
      <c r="AF28" s="8"/>
      <c r="AG28" s="8"/>
      <c r="AH28" s="5"/>
    </row>
    <row r="29" spans="1:34" s="2" customFormat="1">
      <c r="A29" s="50"/>
      <c r="B29" s="51"/>
      <c r="C29" s="52"/>
      <c r="D29" s="52"/>
      <c r="E29" s="50"/>
      <c r="F29" s="50"/>
      <c r="G29" s="50"/>
      <c r="H29" s="50"/>
      <c r="I29" s="53"/>
      <c r="J29" s="14"/>
      <c r="K29" s="13"/>
      <c r="L29" s="13"/>
      <c r="M29" s="13"/>
      <c r="N29" s="13"/>
      <c r="O29" s="8"/>
      <c r="P29" s="8"/>
      <c r="Q29" s="8"/>
      <c r="R29" s="8"/>
      <c r="S29" s="8"/>
      <c r="T29" s="8"/>
      <c r="U29" s="8"/>
      <c r="V29" s="8"/>
      <c r="W29" s="8"/>
      <c r="X29" s="8"/>
      <c r="Y29" s="8"/>
      <c r="Z29" s="8"/>
      <c r="AA29" s="8"/>
      <c r="AB29" s="8"/>
      <c r="AC29" s="8"/>
      <c r="AD29" s="8"/>
      <c r="AE29" s="8"/>
      <c r="AF29" s="8"/>
      <c r="AG29" s="8"/>
      <c r="AH29" s="5"/>
    </row>
    <row r="30" spans="1:34" s="2" customFormat="1">
      <c r="A30" s="50"/>
      <c r="B30" s="51"/>
      <c r="C30" s="52"/>
      <c r="D30" s="52"/>
      <c r="E30" s="50"/>
      <c r="F30" s="50"/>
      <c r="G30" s="50"/>
      <c r="H30" s="50"/>
      <c r="I30" s="53"/>
      <c r="J30" s="14"/>
      <c r="K30" s="13"/>
      <c r="L30" s="13"/>
      <c r="M30" s="13"/>
      <c r="N30" s="13"/>
      <c r="O30" s="8"/>
      <c r="P30" s="8"/>
      <c r="Q30" s="8"/>
      <c r="R30" s="8"/>
      <c r="S30" s="8"/>
      <c r="T30" s="8"/>
      <c r="U30" s="8"/>
      <c r="V30" s="8"/>
      <c r="W30" s="8"/>
      <c r="X30" s="8"/>
      <c r="Y30" s="8"/>
      <c r="Z30" s="8"/>
      <c r="AA30" s="8"/>
      <c r="AB30" s="8"/>
      <c r="AC30" s="8"/>
      <c r="AD30" s="8"/>
      <c r="AE30" s="8"/>
      <c r="AF30" s="8"/>
      <c r="AG30" s="8"/>
      <c r="AH30" s="5"/>
    </row>
    <row r="31" spans="1:34" s="2" customFormat="1">
      <c r="A31" s="50"/>
      <c r="B31" s="51"/>
      <c r="C31" s="52"/>
      <c r="D31" s="52"/>
      <c r="E31" s="50"/>
      <c r="F31" s="50"/>
      <c r="G31" s="50"/>
      <c r="H31" s="50"/>
      <c r="I31" s="53"/>
      <c r="J31" s="14"/>
      <c r="K31" s="13"/>
      <c r="L31" s="13"/>
      <c r="M31" s="13"/>
      <c r="N31" s="13"/>
      <c r="O31" s="8"/>
      <c r="P31" s="8"/>
      <c r="Q31" s="8"/>
      <c r="R31" s="8"/>
      <c r="S31" s="8"/>
      <c r="T31" s="8"/>
      <c r="U31" s="8"/>
      <c r="V31" s="8"/>
      <c r="W31" s="8"/>
      <c r="X31" s="8"/>
      <c r="Y31" s="8"/>
      <c r="Z31" s="8"/>
      <c r="AA31" s="8"/>
      <c r="AB31" s="8"/>
      <c r="AC31" s="8"/>
      <c r="AD31" s="8"/>
      <c r="AE31" s="8"/>
      <c r="AF31" s="8"/>
      <c r="AG31" s="8"/>
      <c r="AH31" s="5"/>
    </row>
    <row r="32" spans="1:34" s="2" customFormat="1">
      <c r="A32" s="50"/>
      <c r="B32" s="51"/>
      <c r="C32" s="52"/>
      <c r="D32" s="52"/>
      <c r="E32" s="50"/>
      <c r="F32" s="50"/>
      <c r="G32" s="50"/>
      <c r="H32" s="50"/>
      <c r="I32" s="53"/>
      <c r="J32" s="14"/>
      <c r="K32" s="13"/>
      <c r="L32" s="13"/>
      <c r="M32" s="13"/>
      <c r="N32" s="13"/>
      <c r="O32" s="8"/>
      <c r="P32" s="8"/>
      <c r="Q32" s="8"/>
      <c r="R32" s="8"/>
      <c r="S32" s="8"/>
      <c r="T32" s="8"/>
      <c r="U32" s="8"/>
      <c r="V32" s="8"/>
      <c r="W32" s="8"/>
      <c r="X32" s="8"/>
      <c r="Y32" s="8"/>
      <c r="Z32" s="8"/>
      <c r="AA32" s="8"/>
      <c r="AB32" s="8"/>
      <c r="AC32" s="8"/>
      <c r="AD32" s="8"/>
      <c r="AE32" s="8"/>
      <c r="AF32" s="8"/>
      <c r="AG32" s="8"/>
      <c r="AH32" s="5"/>
    </row>
    <row r="33" spans="1:34" s="2" customFormat="1">
      <c r="A33" s="50"/>
      <c r="B33" s="51"/>
      <c r="C33" s="52"/>
      <c r="D33" s="52"/>
      <c r="E33" s="50"/>
      <c r="F33" s="50"/>
      <c r="G33" s="50"/>
      <c r="H33" s="50"/>
      <c r="I33" s="53"/>
      <c r="J33" s="14"/>
      <c r="K33" s="13"/>
      <c r="L33" s="13"/>
      <c r="M33" s="13"/>
      <c r="N33" s="13"/>
      <c r="O33" s="8"/>
      <c r="P33" s="8"/>
      <c r="Q33" s="8"/>
      <c r="R33" s="8"/>
      <c r="S33" s="8"/>
      <c r="T33" s="8"/>
      <c r="U33" s="8"/>
      <c r="V33" s="8"/>
      <c r="W33" s="8"/>
      <c r="X33" s="8"/>
      <c r="Y33" s="8"/>
      <c r="Z33" s="8"/>
      <c r="AA33" s="8"/>
      <c r="AB33" s="8"/>
      <c r="AC33" s="8"/>
      <c r="AD33" s="8"/>
      <c r="AE33" s="8"/>
      <c r="AF33" s="8"/>
      <c r="AG33" s="8"/>
      <c r="AH33" s="5"/>
    </row>
    <row r="34" spans="1:34" s="2" customFormat="1">
      <c r="A34" s="50"/>
      <c r="B34" s="51"/>
      <c r="C34" s="52"/>
      <c r="D34" s="52"/>
      <c r="E34" s="50"/>
      <c r="F34" s="50"/>
      <c r="G34" s="50"/>
      <c r="H34" s="50"/>
      <c r="I34" s="53"/>
      <c r="J34" s="14"/>
      <c r="K34" s="13"/>
      <c r="L34" s="13"/>
      <c r="M34" s="13"/>
      <c r="N34" s="13"/>
      <c r="O34" s="8"/>
      <c r="P34" s="8"/>
      <c r="Q34" s="8"/>
      <c r="R34" s="8"/>
      <c r="S34" s="8"/>
      <c r="T34" s="8"/>
      <c r="U34" s="8"/>
      <c r="V34" s="8"/>
      <c r="W34" s="8"/>
      <c r="X34" s="8"/>
      <c r="Y34" s="8"/>
      <c r="Z34" s="8"/>
      <c r="AA34" s="8"/>
      <c r="AB34" s="8"/>
      <c r="AC34" s="8"/>
      <c r="AD34" s="8"/>
      <c r="AE34" s="8"/>
      <c r="AF34" s="8"/>
      <c r="AG34" s="8"/>
      <c r="AH34" s="5"/>
    </row>
    <row r="35" spans="1:34" s="2" customFormat="1">
      <c r="A35" s="50"/>
      <c r="B35" s="51"/>
      <c r="C35" s="52"/>
      <c r="D35" s="52"/>
      <c r="E35" s="50"/>
      <c r="F35" s="50"/>
      <c r="G35" s="50"/>
      <c r="H35" s="50"/>
      <c r="I35" s="53"/>
      <c r="J35" s="14"/>
      <c r="K35" s="13"/>
      <c r="L35" s="13"/>
      <c r="M35" s="13"/>
      <c r="N35" s="13"/>
      <c r="O35" s="8"/>
      <c r="P35" s="8"/>
      <c r="Q35" s="8"/>
      <c r="R35" s="8"/>
      <c r="S35" s="8"/>
      <c r="T35" s="8"/>
      <c r="U35" s="8"/>
      <c r="V35" s="8"/>
      <c r="W35" s="8"/>
      <c r="X35" s="8"/>
      <c r="Y35" s="8"/>
      <c r="Z35" s="8"/>
      <c r="AA35" s="8"/>
      <c r="AB35" s="8"/>
      <c r="AC35" s="8"/>
      <c r="AD35" s="8"/>
      <c r="AE35" s="8"/>
      <c r="AF35" s="8"/>
      <c r="AG35" s="8"/>
      <c r="AH35" s="5"/>
    </row>
    <row r="36" spans="1:34" s="2" customFormat="1">
      <c r="A36" s="50"/>
      <c r="B36" s="51"/>
      <c r="C36" s="52"/>
      <c r="D36" s="52"/>
      <c r="E36" s="50"/>
      <c r="F36" s="50"/>
      <c r="G36" s="50"/>
      <c r="H36" s="50"/>
      <c r="I36" s="53"/>
      <c r="J36" s="14"/>
      <c r="K36" s="13"/>
      <c r="L36" s="13"/>
      <c r="M36" s="13"/>
      <c r="N36" s="13"/>
      <c r="O36" s="8"/>
      <c r="P36" s="8"/>
      <c r="Q36" s="8"/>
      <c r="R36" s="8"/>
      <c r="S36" s="8"/>
      <c r="T36" s="8"/>
      <c r="U36" s="8"/>
      <c r="V36" s="8"/>
      <c r="W36" s="8"/>
      <c r="X36" s="8"/>
      <c r="Y36" s="8"/>
      <c r="Z36" s="8"/>
      <c r="AA36" s="8"/>
      <c r="AB36" s="8"/>
      <c r="AC36" s="8"/>
      <c r="AD36" s="8"/>
      <c r="AE36" s="8"/>
      <c r="AF36" s="8"/>
      <c r="AG36" s="8"/>
      <c r="AH36" s="5"/>
    </row>
    <row r="37" spans="1:34" s="2" customFormat="1">
      <c r="A37" s="50"/>
      <c r="B37" s="51"/>
      <c r="C37" s="52"/>
      <c r="D37" s="52"/>
      <c r="E37" s="50"/>
      <c r="F37" s="50"/>
      <c r="G37" s="50"/>
      <c r="H37" s="50"/>
      <c r="I37" s="53"/>
      <c r="J37" s="14"/>
      <c r="K37" s="13"/>
      <c r="L37" s="13"/>
      <c r="M37" s="13"/>
      <c r="N37" s="13"/>
      <c r="O37" s="8"/>
      <c r="P37" s="8"/>
      <c r="Q37" s="8"/>
      <c r="R37" s="8"/>
      <c r="S37" s="8"/>
      <c r="T37" s="8"/>
      <c r="U37" s="8"/>
      <c r="V37" s="8"/>
      <c r="W37" s="8"/>
      <c r="X37" s="8"/>
      <c r="Y37" s="8"/>
      <c r="Z37" s="8"/>
      <c r="AA37" s="8"/>
      <c r="AB37" s="8"/>
      <c r="AC37" s="8"/>
      <c r="AD37" s="8"/>
      <c r="AE37" s="8"/>
      <c r="AF37" s="8"/>
      <c r="AG37" s="8"/>
      <c r="AH37" s="5"/>
    </row>
    <row r="38" spans="1:34" s="3" customFormat="1" ht="15.75" thickBot="1">
      <c r="A38" s="50"/>
      <c r="B38" s="51"/>
      <c r="C38" s="52"/>
      <c r="D38" s="52"/>
      <c r="E38" s="50"/>
      <c r="F38" s="50"/>
      <c r="G38" s="50"/>
      <c r="H38" s="50"/>
      <c r="I38" s="53"/>
      <c r="J38" s="14"/>
      <c r="K38" s="13"/>
      <c r="L38" s="13"/>
      <c r="M38" s="13"/>
      <c r="N38" s="13"/>
      <c r="O38" s="8"/>
      <c r="P38" s="8"/>
      <c r="Q38" s="8"/>
      <c r="R38" s="8"/>
      <c r="S38" s="8"/>
      <c r="T38" s="8"/>
      <c r="U38" s="8"/>
      <c r="V38" s="8"/>
      <c r="W38" s="8"/>
      <c r="X38" s="8"/>
      <c r="Y38" s="8"/>
      <c r="Z38" s="8"/>
      <c r="AA38" s="8"/>
      <c r="AB38" s="8"/>
      <c r="AC38" s="8"/>
      <c r="AD38" s="8"/>
      <c r="AE38" s="8"/>
      <c r="AF38" s="8"/>
      <c r="AG38" s="8"/>
      <c r="AH38" s="6"/>
    </row>
    <row r="39" spans="1:34">
      <c r="A39" s="50"/>
      <c r="B39" s="54"/>
      <c r="C39" s="50"/>
      <c r="D39" s="50"/>
      <c r="E39" s="50"/>
      <c r="F39" s="50"/>
      <c r="G39" s="50"/>
      <c r="H39" s="50"/>
      <c r="I39" s="53"/>
      <c r="J39" s="14"/>
      <c r="K39" s="13"/>
      <c r="L39" s="13"/>
      <c r="M39" s="13"/>
      <c r="N39" s="13"/>
      <c r="O39" s="8"/>
      <c r="P39" s="8"/>
      <c r="Q39" s="8"/>
      <c r="R39" s="8"/>
      <c r="S39" s="8"/>
      <c r="T39" s="8"/>
      <c r="U39" s="8"/>
      <c r="V39" s="8"/>
      <c r="W39" s="8"/>
      <c r="X39" s="8"/>
      <c r="Y39" s="8"/>
      <c r="Z39" s="8"/>
      <c r="AA39" s="8"/>
      <c r="AB39" s="8"/>
      <c r="AC39" s="8"/>
      <c r="AD39" s="8"/>
      <c r="AE39" s="8"/>
      <c r="AF39" s="8"/>
      <c r="AG39" s="8"/>
    </row>
    <row r="40" spans="1:34">
      <c r="A40" s="50"/>
      <c r="B40" s="54"/>
      <c r="C40" s="50"/>
      <c r="D40" s="50"/>
      <c r="E40" s="50"/>
      <c r="F40" s="50"/>
      <c r="G40" s="50"/>
      <c r="H40" s="50"/>
      <c r="I40" s="53"/>
      <c r="J40" s="14"/>
      <c r="K40" s="13"/>
      <c r="L40" s="13"/>
      <c r="M40" s="13"/>
      <c r="N40" s="13"/>
    </row>
    <row r="41" spans="1:34">
      <c r="A41" s="50"/>
      <c r="B41" s="54"/>
      <c r="C41" s="50"/>
      <c r="D41" s="50"/>
      <c r="E41" s="50"/>
      <c r="F41" s="50"/>
      <c r="G41" s="50"/>
      <c r="H41" s="50"/>
      <c r="I41" s="53"/>
      <c r="J41" s="14"/>
      <c r="K41" s="13"/>
      <c r="L41" s="13"/>
      <c r="M41" s="13"/>
      <c r="N41" s="13"/>
    </row>
    <row r="42" spans="1:34">
      <c r="A42" s="50"/>
      <c r="B42" s="54"/>
      <c r="C42" s="50"/>
      <c r="D42" s="50"/>
      <c r="E42" s="50"/>
      <c r="F42" s="50"/>
      <c r="G42" s="50"/>
      <c r="H42" s="50"/>
      <c r="I42" s="53"/>
      <c r="J42" s="14"/>
      <c r="K42" s="13"/>
      <c r="L42" s="13"/>
      <c r="M42" s="13"/>
      <c r="N42" s="13"/>
    </row>
    <row r="43" spans="1:34">
      <c r="A43" s="50"/>
      <c r="B43" s="54"/>
      <c r="C43" s="50"/>
      <c r="D43" s="50"/>
      <c r="E43" s="50"/>
      <c r="F43" s="50"/>
      <c r="G43" s="50"/>
      <c r="H43" s="50"/>
      <c r="I43" s="53"/>
      <c r="J43" s="14"/>
      <c r="K43" s="13"/>
      <c r="L43" s="13"/>
      <c r="M43" s="13"/>
      <c r="N43" s="13"/>
    </row>
    <row r="44" spans="1:34">
      <c r="A44" s="50"/>
      <c r="B44" s="54"/>
      <c r="C44" s="50"/>
      <c r="D44" s="50"/>
      <c r="E44" s="50"/>
      <c r="F44" s="50"/>
      <c r="G44" s="50"/>
      <c r="H44" s="50"/>
      <c r="I44" s="53"/>
      <c r="J44" s="14"/>
      <c r="K44" s="13"/>
      <c r="L44" s="13"/>
      <c r="M44" s="13"/>
      <c r="N44" s="13"/>
    </row>
    <row r="45" spans="1:34">
      <c r="A45" s="50"/>
      <c r="B45" s="54"/>
      <c r="C45" s="50"/>
      <c r="D45" s="50"/>
      <c r="E45" s="50"/>
      <c r="F45" s="50"/>
      <c r="G45" s="50"/>
      <c r="H45" s="50"/>
      <c r="I45" s="53"/>
      <c r="J45" s="14"/>
      <c r="K45" s="13"/>
      <c r="L45" s="13"/>
      <c r="M45" s="13"/>
      <c r="N45" s="13"/>
    </row>
    <row r="46" spans="1:34">
      <c r="A46" s="50"/>
      <c r="B46" s="54"/>
      <c r="C46" s="50"/>
      <c r="D46" s="50"/>
      <c r="E46" s="50"/>
      <c r="F46" s="50"/>
      <c r="G46" s="50"/>
      <c r="H46" s="50"/>
      <c r="I46" s="53"/>
      <c r="J46" s="14"/>
      <c r="K46" s="13"/>
      <c r="L46" s="13"/>
      <c r="M46" s="13"/>
      <c r="N46" s="13"/>
    </row>
    <row r="47" spans="1:34">
      <c r="A47" s="50"/>
      <c r="B47" s="54"/>
      <c r="C47" s="50"/>
      <c r="D47" s="50"/>
      <c r="E47" s="50"/>
      <c r="F47" s="50"/>
      <c r="G47" s="50"/>
      <c r="H47" s="50"/>
      <c r="I47" s="53"/>
      <c r="J47" s="14"/>
      <c r="K47" s="13"/>
      <c r="L47" s="13"/>
      <c r="M47" s="13"/>
      <c r="N47" s="13"/>
    </row>
    <row r="48" spans="1:34">
      <c r="A48" s="50"/>
      <c r="B48" s="54"/>
      <c r="C48" s="50"/>
      <c r="D48" s="50"/>
      <c r="E48" s="50"/>
      <c r="F48" s="50"/>
      <c r="G48" s="50"/>
      <c r="H48" s="50"/>
      <c r="I48" s="53"/>
      <c r="J48" s="14"/>
      <c r="K48" s="13"/>
      <c r="L48" s="13"/>
      <c r="M48" s="13"/>
      <c r="N48" s="13"/>
    </row>
    <row r="49" spans="1:14">
      <c r="A49" s="50"/>
      <c r="B49" s="54"/>
      <c r="C49" s="50"/>
      <c r="D49" s="50"/>
      <c r="E49" s="50"/>
      <c r="F49" s="50"/>
      <c r="G49" s="50"/>
      <c r="H49" s="50"/>
      <c r="I49" s="53"/>
      <c r="J49" s="14"/>
      <c r="K49" s="13"/>
      <c r="L49" s="13"/>
      <c r="M49" s="13"/>
      <c r="N49" s="13"/>
    </row>
    <row r="50" spans="1:14">
      <c r="A50" s="50"/>
      <c r="B50" s="54"/>
      <c r="C50" s="50"/>
      <c r="D50" s="50"/>
      <c r="E50" s="50"/>
      <c r="F50" s="50"/>
      <c r="G50" s="50"/>
      <c r="H50" s="50"/>
      <c r="I50" s="53"/>
      <c r="J50" s="14"/>
      <c r="K50" s="13"/>
      <c r="L50" s="13"/>
      <c r="M50" s="13"/>
      <c r="N50" s="13"/>
    </row>
    <row r="51" spans="1:14" ht="15.75" thickBot="1">
      <c r="A51" s="55"/>
      <c r="B51" s="56"/>
      <c r="C51" s="55"/>
      <c r="D51" s="55"/>
      <c r="E51" s="55"/>
      <c r="F51" s="55"/>
      <c r="G51" s="55"/>
      <c r="H51" s="55"/>
      <c r="I51" s="57"/>
      <c r="J51" s="16"/>
      <c r="K51" s="15"/>
      <c r="L51" s="15"/>
      <c r="M51" s="15"/>
      <c r="N51" s="15"/>
    </row>
    <row r="53" spans="1:14" ht="15.75" thickBot="1">
      <c r="B53" s="38"/>
      <c r="C53" s="38"/>
      <c r="D53" s="38"/>
      <c r="E53" s="38"/>
      <c r="F53" s="38"/>
    </row>
    <row r="54" spans="1:14" ht="15" customHeight="1">
      <c r="B54" s="59" t="s">
        <v>73</v>
      </c>
      <c r="C54" s="41"/>
      <c r="D54" s="43"/>
      <c r="E54" s="41"/>
      <c r="F54" s="42"/>
    </row>
    <row r="55" spans="1:14" ht="15" customHeight="1">
      <c r="B55" s="60"/>
      <c r="C55" s="41"/>
      <c r="D55" s="43"/>
      <c r="E55" s="41"/>
      <c r="F55" s="42"/>
    </row>
    <row r="56" spans="1:14">
      <c r="B56" s="60"/>
      <c r="C56" s="41"/>
      <c r="D56" s="43"/>
      <c r="E56" s="41"/>
      <c r="F56" s="42"/>
    </row>
    <row r="57" spans="1:14">
      <c r="B57" s="60"/>
      <c r="C57" s="41"/>
      <c r="D57" s="43"/>
      <c r="E57" s="41"/>
      <c r="F57" s="42"/>
    </row>
    <row r="58" spans="1:14">
      <c r="B58" s="60"/>
      <c r="C58" s="41"/>
      <c r="D58" s="43"/>
      <c r="E58" s="41"/>
      <c r="F58" s="42"/>
    </row>
    <row r="59" spans="1:14">
      <c r="B59" s="60"/>
      <c r="C59" s="41"/>
      <c r="D59" s="43"/>
      <c r="E59" s="41"/>
      <c r="F59" s="42"/>
    </row>
    <row r="60" spans="1:14">
      <c r="B60" s="60"/>
      <c r="C60" s="41"/>
      <c r="D60" s="43"/>
      <c r="E60" s="41"/>
      <c r="F60" s="42"/>
    </row>
    <row r="61" spans="1:14">
      <c r="B61" s="60"/>
      <c r="C61" s="41"/>
      <c r="D61" s="43"/>
      <c r="E61" s="41"/>
      <c r="F61" s="42"/>
    </row>
    <row r="62" spans="1:14">
      <c r="B62" s="60"/>
      <c r="C62" s="41"/>
      <c r="D62" s="43"/>
      <c r="E62" s="41"/>
      <c r="F62" s="42"/>
    </row>
    <row r="63" spans="1:14">
      <c r="B63" s="60"/>
      <c r="C63" s="41"/>
      <c r="D63" s="43"/>
      <c r="E63" s="41"/>
      <c r="F63" s="42"/>
    </row>
    <row r="64" spans="1:14">
      <c r="B64" s="60"/>
      <c r="C64" s="41"/>
      <c r="D64" s="43"/>
      <c r="E64" s="41"/>
      <c r="F64" s="42"/>
    </row>
    <row r="65" spans="2:6">
      <c r="B65" s="60"/>
      <c r="C65" s="41"/>
      <c r="D65" s="43"/>
      <c r="E65" s="41"/>
      <c r="F65" s="42"/>
    </row>
    <row r="66" spans="2:6">
      <c r="B66" s="60"/>
      <c r="C66" s="41"/>
      <c r="D66" s="43"/>
      <c r="E66" s="41"/>
      <c r="F66" s="42"/>
    </row>
    <row r="186" spans="1:25">
      <c r="A186" t="s">
        <v>0</v>
      </c>
      <c r="K186" t="s">
        <v>99</v>
      </c>
      <c r="L186" t="s">
        <v>37</v>
      </c>
      <c r="M186" t="s">
        <v>83</v>
      </c>
      <c r="N186" t="s">
        <v>84</v>
      </c>
      <c r="O186" t="s">
        <v>85</v>
      </c>
      <c r="P186" t="s">
        <v>86</v>
      </c>
      <c r="V186" t="s">
        <v>41</v>
      </c>
      <c r="W186" t="s">
        <v>46</v>
      </c>
      <c r="X186" t="s">
        <v>50</v>
      </c>
      <c r="Y186" t="s">
        <v>56</v>
      </c>
    </row>
    <row r="188" spans="1:25">
      <c r="A188" t="s">
        <v>1</v>
      </c>
      <c r="K188" t="s">
        <v>100</v>
      </c>
      <c r="L188" t="s">
        <v>79</v>
      </c>
      <c r="M188" t="s">
        <v>117</v>
      </c>
      <c r="N188" t="s">
        <v>103</v>
      </c>
      <c r="O188" t="s">
        <v>104</v>
      </c>
      <c r="P188" t="s">
        <v>105</v>
      </c>
      <c r="V188" t="s">
        <v>42</v>
      </c>
      <c r="W188" t="s">
        <v>67</v>
      </c>
      <c r="X188" t="s">
        <v>51</v>
      </c>
      <c r="Y188" t="s">
        <v>57</v>
      </c>
    </row>
    <row r="189" spans="1:25">
      <c r="A189" t="s">
        <v>2</v>
      </c>
      <c r="K189" t="s">
        <v>101</v>
      </c>
      <c r="L189" t="s">
        <v>80</v>
      </c>
      <c r="M189" t="s">
        <v>118</v>
      </c>
      <c r="N189" t="s">
        <v>106</v>
      </c>
      <c r="O189" t="s">
        <v>107</v>
      </c>
      <c r="P189" t="s">
        <v>108</v>
      </c>
      <c r="V189" t="s">
        <v>43</v>
      </c>
      <c r="W189" t="s">
        <v>49</v>
      </c>
      <c r="X189" t="s">
        <v>52</v>
      </c>
      <c r="Y189" t="s">
        <v>58</v>
      </c>
    </row>
    <row r="190" spans="1:25">
      <c r="A190" t="s">
        <v>3</v>
      </c>
      <c r="K190" t="s">
        <v>102</v>
      </c>
      <c r="L190" t="s">
        <v>81</v>
      </c>
      <c r="M190" t="s">
        <v>119</v>
      </c>
      <c r="N190" t="s">
        <v>87</v>
      </c>
      <c r="O190" t="s">
        <v>109</v>
      </c>
      <c r="P190" t="s">
        <v>110</v>
      </c>
      <c r="V190" t="s">
        <v>44</v>
      </c>
      <c r="W190" t="s">
        <v>48</v>
      </c>
      <c r="X190" t="s">
        <v>53</v>
      </c>
      <c r="Y190" t="s">
        <v>59</v>
      </c>
    </row>
    <row r="191" spans="1:25">
      <c r="A191" t="s">
        <v>4</v>
      </c>
      <c r="K191" t="s">
        <v>40</v>
      </c>
      <c r="L191" t="s">
        <v>82</v>
      </c>
      <c r="M191" t="s">
        <v>120</v>
      </c>
      <c r="N191" t="s">
        <v>111</v>
      </c>
      <c r="O191" t="s">
        <v>88</v>
      </c>
      <c r="P191" t="s">
        <v>112</v>
      </c>
      <c r="V191" t="s">
        <v>65</v>
      </c>
      <c r="W191" t="s">
        <v>47</v>
      </c>
      <c r="X191" t="s">
        <v>54</v>
      </c>
      <c r="Y191" t="s">
        <v>60</v>
      </c>
    </row>
    <row r="192" spans="1:25">
      <c r="A192" t="s">
        <v>5</v>
      </c>
      <c r="M192" t="s">
        <v>38</v>
      </c>
      <c r="N192" t="s">
        <v>113</v>
      </c>
      <c r="O192" t="s">
        <v>89</v>
      </c>
      <c r="P192" t="s">
        <v>114</v>
      </c>
      <c r="V192" t="s">
        <v>66</v>
      </c>
      <c r="W192" t="s">
        <v>68</v>
      </c>
      <c r="X192" t="s">
        <v>55</v>
      </c>
      <c r="Y192" t="s">
        <v>61</v>
      </c>
    </row>
    <row r="193" spans="1:25">
      <c r="A193" t="s">
        <v>6</v>
      </c>
      <c r="M193" t="s">
        <v>39</v>
      </c>
      <c r="N193" t="s">
        <v>115</v>
      </c>
      <c r="O193" t="s">
        <v>90</v>
      </c>
      <c r="P193" t="s">
        <v>116</v>
      </c>
      <c r="V193" t="s">
        <v>45</v>
      </c>
      <c r="Y193" t="s">
        <v>62</v>
      </c>
    </row>
    <row r="194" spans="1:25">
      <c r="A194" t="s">
        <v>7</v>
      </c>
      <c r="M194" t="s">
        <v>40</v>
      </c>
      <c r="N194" t="s">
        <v>40</v>
      </c>
      <c r="O194" t="s">
        <v>40</v>
      </c>
      <c r="P194" t="s">
        <v>40</v>
      </c>
      <c r="Y194" t="s">
        <v>63</v>
      </c>
    </row>
    <row r="195" spans="1:25">
      <c r="A195" t="s">
        <v>8</v>
      </c>
    </row>
    <row r="196" spans="1:25">
      <c r="A196" t="s">
        <v>9</v>
      </c>
    </row>
    <row r="197" spans="1:25">
      <c r="A197" t="s">
        <v>10</v>
      </c>
    </row>
    <row r="198" spans="1:25">
      <c r="A198" t="s">
        <v>11</v>
      </c>
    </row>
    <row r="199" spans="1:25">
      <c r="A199" t="s">
        <v>12</v>
      </c>
    </row>
    <row r="200" spans="1:25">
      <c r="A200" t="s">
        <v>13</v>
      </c>
    </row>
    <row r="201" spans="1:25">
      <c r="A201" t="s">
        <v>14</v>
      </c>
    </row>
    <row r="202" spans="1:25">
      <c r="A202" t="s">
        <v>15</v>
      </c>
    </row>
    <row r="203" spans="1:25">
      <c r="A203" t="s">
        <v>16</v>
      </c>
    </row>
    <row r="204" spans="1:25">
      <c r="A204" t="s">
        <v>17</v>
      </c>
    </row>
    <row r="205" spans="1:25">
      <c r="A205" t="s">
        <v>18</v>
      </c>
    </row>
    <row r="206" spans="1:25">
      <c r="A206" t="s">
        <v>19</v>
      </c>
    </row>
    <row r="207" spans="1:25">
      <c r="A207" t="s">
        <v>20</v>
      </c>
    </row>
    <row r="208" spans="1:25">
      <c r="A208" t="s">
        <v>21</v>
      </c>
    </row>
    <row r="209" spans="1:1">
      <c r="A209" t="s">
        <v>22</v>
      </c>
    </row>
    <row r="210" spans="1:1">
      <c r="A210" t="s">
        <v>23</v>
      </c>
    </row>
    <row r="211" spans="1:1">
      <c r="A211" t="s">
        <v>24</v>
      </c>
    </row>
    <row r="212" spans="1:1">
      <c r="A212" t="s">
        <v>25</v>
      </c>
    </row>
    <row r="213" spans="1:1">
      <c r="A213" t="s">
        <v>26</v>
      </c>
    </row>
    <row r="214" spans="1:1">
      <c r="A214" t="s">
        <v>27</v>
      </c>
    </row>
    <row r="215" spans="1:1">
      <c r="A215" t="s">
        <v>28</v>
      </c>
    </row>
    <row r="216" spans="1:1">
      <c r="A216" t="s">
        <v>29</v>
      </c>
    </row>
    <row r="217" spans="1:1">
      <c r="A217" t="s">
        <v>30</v>
      </c>
    </row>
    <row r="218" spans="1:1">
      <c r="A218" t="s">
        <v>31</v>
      </c>
    </row>
    <row r="219" spans="1:1">
      <c r="A219" t="s">
        <v>32</v>
      </c>
    </row>
    <row r="220" spans="1:1">
      <c r="A220" t="s">
        <v>33</v>
      </c>
    </row>
    <row r="221" spans="1:1">
      <c r="A221" t="s">
        <v>34</v>
      </c>
    </row>
    <row r="222" spans="1:1">
      <c r="A222" t="s">
        <v>35</v>
      </c>
    </row>
    <row r="223" spans="1:1">
      <c r="A223" t="s">
        <v>36</v>
      </c>
    </row>
  </sheetData>
  <mergeCells count="1">
    <mergeCell ref="B54:B66"/>
  </mergeCells>
  <conditionalFormatting sqref="A2:N51">
    <cfRule type="expression" dxfId="0" priority="3">
      <formula>MOD(ROW()/2,1)&gt;0</formula>
    </cfRule>
  </conditionalFormatting>
  <dataValidations count="6">
    <dataValidation type="list" allowBlank="1" showInputMessage="1" showErrorMessage="1" sqref="J2:J51">
      <formula1>$L$188:$L$191</formula1>
    </dataValidation>
    <dataValidation type="list" allowBlank="1" showInputMessage="1" showErrorMessage="1" sqref="K2:K51">
      <formula1>$M$187:$M$194</formula1>
    </dataValidation>
    <dataValidation type="list" allowBlank="1" showInputMessage="1" showErrorMessage="1" sqref="L2:L51">
      <formula1>$N$187:$N$194</formula1>
    </dataValidation>
    <dataValidation type="list" allowBlank="1" showInputMessage="1" showErrorMessage="1" sqref="N2:N51">
      <formula1>$P$187:$P$194</formula1>
    </dataValidation>
    <dataValidation type="list" allowBlank="1" showInputMessage="1" showErrorMessage="1" sqref="M2:M51">
      <formula1>$O$187:$O$194</formula1>
    </dataValidation>
    <dataValidation type="list" allowBlank="1" showInputMessage="1" showErrorMessage="1" sqref="D2:D51">
      <formula1>$K$187:$K$191</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AJ352"/>
  <sheetViews>
    <sheetView topLeftCell="A19" workbookViewId="0">
      <selection activeCell="D33" sqref="D33"/>
    </sheetView>
  </sheetViews>
  <sheetFormatPr defaultRowHeight="15"/>
  <cols>
    <col min="1" max="1" width="5.42578125" customWidth="1"/>
    <col min="3" max="3" width="20.140625" customWidth="1"/>
    <col min="4" max="4" width="10.5703125" customWidth="1"/>
    <col min="5" max="5" width="3.5703125" customWidth="1"/>
    <col min="6" max="6" width="18.5703125" customWidth="1"/>
  </cols>
  <sheetData>
    <row r="1" spans="1:18" ht="15.75" thickBot="1">
      <c r="A1" s="19"/>
      <c r="B1" s="19"/>
      <c r="C1" s="19"/>
      <c r="D1" s="19"/>
      <c r="E1" s="19"/>
      <c r="F1" s="19"/>
      <c r="G1" s="19"/>
      <c r="H1" s="19"/>
      <c r="I1" s="19"/>
      <c r="J1" s="19"/>
      <c r="K1" s="19"/>
      <c r="L1" s="19"/>
      <c r="M1" s="19"/>
      <c r="N1" s="19"/>
      <c r="O1" s="19"/>
    </row>
    <row r="2" spans="1:18" ht="15.75" thickBot="1">
      <c r="A2" s="25"/>
      <c r="B2" s="20"/>
      <c r="C2" s="21"/>
      <c r="D2" s="21"/>
      <c r="E2" s="21"/>
      <c r="F2" s="21"/>
      <c r="G2" s="21"/>
      <c r="H2" s="21"/>
      <c r="I2" s="21"/>
      <c r="J2" s="21"/>
      <c r="K2" s="21"/>
      <c r="L2" s="21"/>
      <c r="M2" s="21"/>
      <c r="N2" s="22"/>
      <c r="O2" s="19"/>
      <c r="P2" s="19"/>
      <c r="Q2" s="19"/>
      <c r="R2" s="19"/>
    </row>
    <row r="3" spans="1:18" ht="19.5" thickBot="1">
      <c r="A3" s="25"/>
      <c r="B3" s="35"/>
      <c r="C3" s="17" t="s">
        <v>91</v>
      </c>
      <c r="D3" s="36"/>
      <c r="E3" s="25"/>
      <c r="F3" s="25"/>
      <c r="G3" s="25"/>
      <c r="H3" s="25"/>
      <c r="I3" s="25"/>
      <c r="J3" s="25"/>
      <c r="K3" s="25"/>
      <c r="L3" s="25"/>
      <c r="M3" s="25"/>
      <c r="N3" s="26"/>
      <c r="O3" s="19"/>
      <c r="P3" s="19"/>
      <c r="Q3" s="19"/>
      <c r="R3" s="19"/>
    </row>
    <row r="4" spans="1:18" ht="19.5" thickBot="1">
      <c r="A4" s="25"/>
      <c r="B4" s="35"/>
      <c r="C4" s="32"/>
      <c r="D4" s="27" t="s">
        <v>64</v>
      </c>
      <c r="E4" s="25"/>
      <c r="F4" s="25"/>
      <c r="G4" s="25"/>
      <c r="H4" s="25"/>
      <c r="I4" s="25"/>
      <c r="J4" s="25"/>
      <c r="K4" s="25"/>
      <c r="L4" s="25"/>
      <c r="M4" s="25"/>
      <c r="N4" s="26"/>
      <c r="O4" s="19"/>
      <c r="P4" s="19"/>
      <c r="Q4" s="19"/>
      <c r="R4" s="19"/>
    </row>
    <row r="5" spans="1:18" ht="15.75" thickBot="1">
      <c r="A5" s="25"/>
      <c r="B5" s="35"/>
      <c r="C5" s="18" t="s">
        <v>79</v>
      </c>
      <c r="D5" s="28">
        <f>COUNTIF('Data Collection'!J2:J51,"Retailer")</f>
        <v>0</v>
      </c>
      <c r="E5" s="25"/>
      <c r="F5" s="25"/>
      <c r="G5" s="25"/>
      <c r="H5" s="25"/>
      <c r="I5" s="25"/>
      <c r="J5" s="25"/>
      <c r="K5" s="25"/>
      <c r="L5" s="25"/>
      <c r="M5" s="25"/>
      <c r="N5" s="26"/>
      <c r="O5" s="19"/>
      <c r="P5" s="19"/>
      <c r="Q5" s="19"/>
      <c r="R5" s="19"/>
    </row>
    <row r="6" spans="1:18" ht="15.75" thickBot="1">
      <c r="A6" s="25"/>
      <c r="B6" s="35"/>
      <c r="C6" s="18" t="s">
        <v>80</v>
      </c>
      <c r="D6" s="28">
        <f>COUNTIF('Data Collection'!J2:J51,"Caterer")</f>
        <v>0</v>
      </c>
      <c r="E6" s="25"/>
      <c r="F6" s="25"/>
      <c r="G6" s="25"/>
      <c r="H6" s="25"/>
      <c r="I6" s="25"/>
      <c r="J6" s="25"/>
      <c r="K6" s="25"/>
      <c r="L6" s="25"/>
      <c r="M6" s="25"/>
      <c r="N6" s="26"/>
      <c r="O6" s="19"/>
      <c r="P6" s="19"/>
      <c r="Q6" s="19"/>
      <c r="R6" s="19"/>
    </row>
    <row r="7" spans="1:18" ht="15.75" thickBot="1">
      <c r="A7" s="25"/>
      <c r="B7" s="35"/>
      <c r="C7" s="18" t="s">
        <v>81</v>
      </c>
      <c r="D7" s="28">
        <f>COUNTIF('Data Collection'!J2:J51,"Producer")</f>
        <v>0</v>
      </c>
      <c r="E7" s="25"/>
      <c r="F7" s="25"/>
      <c r="G7" s="25"/>
      <c r="H7" s="25"/>
      <c r="I7" s="25"/>
      <c r="J7" s="25"/>
      <c r="K7" s="25"/>
      <c r="L7" s="25"/>
      <c r="M7" s="25"/>
      <c r="N7" s="26"/>
      <c r="O7" s="19"/>
      <c r="P7" s="19"/>
      <c r="Q7" s="19"/>
      <c r="R7" s="19"/>
    </row>
    <row r="8" spans="1:18" ht="15.75" thickBot="1">
      <c r="A8" s="25"/>
      <c r="B8" s="35"/>
      <c r="C8" s="18" t="s">
        <v>82</v>
      </c>
      <c r="D8" s="28">
        <f>COUNTIF('Data Collection'!J2:J51,"Processor")</f>
        <v>0</v>
      </c>
      <c r="E8" s="25"/>
      <c r="F8" s="25"/>
      <c r="G8" s="25"/>
      <c r="H8" s="25"/>
      <c r="I8" s="25"/>
      <c r="J8" s="25"/>
      <c r="K8" s="25"/>
      <c r="L8" s="25"/>
      <c r="M8" s="25"/>
      <c r="N8" s="26"/>
      <c r="O8" s="19"/>
      <c r="P8" s="19"/>
      <c r="Q8" s="19"/>
      <c r="R8" s="19"/>
    </row>
    <row r="9" spans="1:18" ht="15.75" thickBot="1">
      <c r="A9" s="25"/>
      <c r="B9" s="35"/>
      <c r="C9" s="25"/>
      <c r="D9" s="29"/>
      <c r="E9" s="25"/>
      <c r="F9" s="25"/>
      <c r="G9" s="25"/>
      <c r="H9" s="25"/>
      <c r="I9" s="25"/>
      <c r="J9" s="25"/>
      <c r="K9" s="25"/>
      <c r="L9" s="25"/>
      <c r="M9" s="25"/>
      <c r="N9" s="26"/>
      <c r="O9" s="19"/>
      <c r="P9" s="19"/>
      <c r="Q9" s="19"/>
      <c r="R9" s="19"/>
    </row>
    <row r="10" spans="1:18" ht="15.75" thickBot="1">
      <c r="A10" s="25"/>
      <c r="B10" s="35"/>
      <c r="C10" s="34" t="s">
        <v>69</v>
      </c>
      <c r="D10" s="28">
        <f>SUM(D5:D8)</f>
        <v>0</v>
      </c>
      <c r="E10" s="25"/>
      <c r="F10" s="25"/>
      <c r="G10" s="25"/>
      <c r="H10" s="25"/>
      <c r="I10" s="25"/>
      <c r="J10" s="25"/>
      <c r="K10" s="25"/>
      <c r="L10" s="25"/>
      <c r="M10" s="25"/>
      <c r="N10" s="26"/>
      <c r="O10" s="19"/>
      <c r="P10" s="19"/>
      <c r="Q10" s="19"/>
      <c r="R10" s="19"/>
    </row>
    <row r="11" spans="1:18">
      <c r="A11" s="25"/>
      <c r="B11" s="23"/>
      <c r="C11" s="39"/>
      <c r="D11" s="40"/>
      <c r="E11" s="25"/>
      <c r="F11" s="25"/>
      <c r="G11" s="25"/>
      <c r="H11" s="25"/>
      <c r="I11" s="25"/>
      <c r="J11" s="25"/>
      <c r="K11" s="25"/>
      <c r="L11" s="25"/>
      <c r="M11" s="25"/>
      <c r="N11" s="26"/>
      <c r="O11" s="19"/>
      <c r="P11" s="19"/>
      <c r="Q11" s="19"/>
      <c r="R11" s="19"/>
    </row>
    <row r="12" spans="1:18">
      <c r="A12" s="25"/>
      <c r="B12" s="23"/>
      <c r="C12" s="39"/>
      <c r="D12" s="40"/>
      <c r="E12" s="25"/>
      <c r="F12" s="25"/>
      <c r="G12" s="25"/>
      <c r="H12" s="25"/>
      <c r="I12" s="25"/>
      <c r="J12" s="25"/>
      <c r="K12" s="25"/>
      <c r="L12" s="25"/>
      <c r="M12" s="25"/>
      <c r="N12" s="26"/>
      <c r="O12" s="19"/>
      <c r="P12" s="19"/>
      <c r="Q12" s="19"/>
      <c r="R12" s="19"/>
    </row>
    <row r="13" spans="1:18">
      <c r="A13" s="25"/>
      <c r="B13" s="23"/>
      <c r="C13" s="39"/>
      <c r="D13" s="40"/>
      <c r="E13" s="25"/>
      <c r="F13" s="25"/>
      <c r="G13" s="25"/>
      <c r="H13" s="25"/>
      <c r="I13" s="25"/>
      <c r="J13" s="25"/>
      <c r="K13" s="25"/>
      <c r="L13" s="25"/>
      <c r="M13" s="25"/>
      <c r="N13" s="26"/>
      <c r="O13" s="19"/>
      <c r="P13" s="19"/>
      <c r="Q13" s="19"/>
      <c r="R13" s="19"/>
    </row>
    <row r="14" spans="1:18">
      <c r="A14" s="25"/>
      <c r="B14" s="23"/>
      <c r="C14" s="39"/>
      <c r="D14" s="40"/>
      <c r="E14" s="25"/>
      <c r="F14" s="25"/>
      <c r="G14" s="25"/>
      <c r="H14" s="25"/>
      <c r="I14" s="25"/>
      <c r="J14" s="25"/>
      <c r="K14" s="25"/>
      <c r="L14" s="25"/>
      <c r="M14" s="25"/>
      <c r="N14" s="26"/>
      <c r="O14" s="19"/>
      <c r="P14" s="19"/>
      <c r="Q14" s="19"/>
      <c r="R14" s="19"/>
    </row>
    <row r="15" spans="1:18">
      <c r="A15" s="25"/>
      <c r="B15" s="23"/>
      <c r="C15" s="39"/>
      <c r="D15" s="40"/>
      <c r="E15" s="25"/>
      <c r="F15" s="25"/>
      <c r="G15" s="25"/>
      <c r="H15" s="25"/>
      <c r="I15" s="25"/>
      <c r="J15" s="25"/>
      <c r="K15" s="25"/>
      <c r="L15" s="25"/>
      <c r="M15" s="25"/>
      <c r="N15" s="26"/>
      <c r="O15" s="19"/>
      <c r="P15" s="19"/>
      <c r="Q15" s="19"/>
      <c r="R15" s="19"/>
    </row>
    <row r="16" spans="1:18">
      <c r="A16" s="25"/>
      <c r="B16" s="23"/>
      <c r="C16" s="39"/>
      <c r="D16" s="40"/>
      <c r="E16" s="25"/>
      <c r="F16" s="25"/>
      <c r="G16" s="25"/>
      <c r="H16" s="25"/>
      <c r="I16" s="25"/>
      <c r="J16" s="25"/>
      <c r="K16" s="25"/>
      <c r="L16" s="25"/>
      <c r="M16" s="25"/>
      <c r="N16" s="26"/>
      <c r="O16" s="19"/>
      <c r="P16" s="19"/>
      <c r="Q16" s="19"/>
      <c r="R16" s="19"/>
    </row>
    <row r="17" spans="1:36">
      <c r="A17" s="25"/>
      <c r="B17" s="23"/>
      <c r="C17" s="39"/>
      <c r="D17" s="40"/>
      <c r="E17" s="25"/>
      <c r="F17" s="25"/>
      <c r="G17" s="25"/>
      <c r="H17" s="25"/>
      <c r="I17" s="25"/>
      <c r="J17" s="25"/>
      <c r="K17" s="25"/>
      <c r="L17" s="25"/>
      <c r="M17" s="25"/>
      <c r="N17" s="26"/>
      <c r="O17" s="19"/>
      <c r="P17" s="19"/>
      <c r="Q17" s="19"/>
      <c r="R17" s="19"/>
    </row>
    <row r="18" spans="1:36">
      <c r="A18" s="25"/>
      <c r="B18" s="23"/>
      <c r="C18" s="39"/>
      <c r="D18" s="40"/>
      <c r="E18" s="25"/>
      <c r="F18" s="25"/>
      <c r="G18" s="25"/>
      <c r="H18" s="25"/>
      <c r="I18" s="25"/>
      <c r="J18" s="25"/>
      <c r="K18" s="25"/>
      <c r="L18" s="25"/>
      <c r="M18" s="25"/>
      <c r="N18" s="26"/>
      <c r="O18" s="19"/>
      <c r="P18" s="19"/>
      <c r="Q18" s="19"/>
      <c r="R18" s="19"/>
    </row>
    <row r="19" spans="1:36">
      <c r="A19" s="25"/>
      <c r="B19" s="23"/>
      <c r="C19" s="25"/>
      <c r="D19" s="25"/>
      <c r="E19" s="25"/>
      <c r="F19" s="25"/>
      <c r="G19" s="25"/>
      <c r="H19" s="25"/>
      <c r="I19" s="25"/>
      <c r="J19" s="25"/>
      <c r="K19" s="25"/>
      <c r="L19" s="25"/>
      <c r="M19" s="25"/>
      <c r="N19" s="26"/>
      <c r="O19" s="19"/>
      <c r="P19" s="19"/>
      <c r="Q19" s="19"/>
      <c r="R19" s="19"/>
    </row>
    <row r="20" spans="1:36" ht="15.75" thickBot="1">
      <c r="A20" s="25"/>
      <c r="B20" s="30"/>
      <c r="C20" s="24"/>
      <c r="D20" s="24"/>
      <c r="E20" s="24"/>
      <c r="F20" s="24"/>
      <c r="G20" s="24"/>
      <c r="H20" s="24"/>
      <c r="I20" s="24"/>
      <c r="J20" s="24"/>
      <c r="K20" s="24"/>
      <c r="L20" s="24"/>
      <c r="M20" s="24"/>
      <c r="N20" s="31"/>
      <c r="O20" s="19"/>
      <c r="P20" s="19"/>
      <c r="Q20" s="19"/>
      <c r="R20" s="19"/>
    </row>
    <row r="21" spans="1:36">
      <c r="A21" s="19"/>
      <c r="B21" s="19"/>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row>
    <row r="22" spans="1:36">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row>
    <row r="23" spans="1:36" ht="15.75" thickBot="1">
      <c r="A23" s="19"/>
      <c r="B23" s="19"/>
      <c r="C23" s="19"/>
      <c r="D23" s="19"/>
      <c r="E23" s="19"/>
      <c r="F23" s="19"/>
      <c r="G23" s="19"/>
      <c r="H23" s="19"/>
      <c r="I23" s="19"/>
      <c r="J23" s="19"/>
      <c r="K23" s="19"/>
      <c r="L23" s="19"/>
      <c r="M23" s="19"/>
      <c r="N23" s="19"/>
      <c r="O23" s="19"/>
    </row>
    <row r="24" spans="1:36" ht="15.75" thickBot="1">
      <c r="A24" s="25"/>
      <c r="B24" s="20"/>
      <c r="C24" s="21"/>
      <c r="D24" s="21"/>
      <c r="E24" s="21"/>
      <c r="F24" s="21"/>
      <c r="G24" s="21"/>
      <c r="H24" s="21"/>
      <c r="I24" s="21"/>
      <c r="J24" s="21"/>
      <c r="K24" s="21"/>
      <c r="L24" s="21"/>
      <c r="M24" s="21"/>
      <c r="N24" s="22"/>
      <c r="O24" s="19"/>
      <c r="P24" s="19"/>
      <c r="Q24" s="19"/>
      <c r="R24" s="19"/>
    </row>
    <row r="25" spans="1:36" ht="19.5" thickBot="1">
      <c r="A25" s="25"/>
      <c r="B25" s="35"/>
      <c r="C25" s="17" t="s">
        <v>94</v>
      </c>
      <c r="D25" s="36"/>
      <c r="E25" s="25"/>
      <c r="F25" s="25"/>
      <c r="G25" s="25"/>
      <c r="H25" s="25"/>
      <c r="I25" s="25"/>
      <c r="J25" s="25"/>
      <c r="K25" s="25"/>
      <c r="L25" s="25"/>
      <c r="M25" s="25"/>
      <c r="N25" s="26"/>
      <c r="O25" s="19"/>
      <c r="P25" s="19"/>
      <c r="Q25" s="19"/>
      <c r="R25" s="19"/>
    </row>
    <row r="26" spans="1:36" ht="19.5" thickBot="1">
      <c r="A26" s="25"/>
      <c r="B26" s="35"/>
      <c r="C26" s="32"/>
      <c r="D26" s="27" t="s">
        <v>64</v>
      </c>
      <c r="E26" s="25"/>
      <c r="F26" s="25"/>
      <c r="G26" s="25"/>
      <c r="H26" s="25"/>
      <c r="I26" s="25"/>
      <c r="J26" s="25"/>
      <c r="K26" s="25"/>
      <c r="L26" s="25"/>
      <c r="M26" s="25"/>
      <c r="N26" s="26"/>
      <c r="O26" s="19"/>
      <c r="P26" s="19"/>
      <c r="Q26" s="19"/>
      <c r="R26" s="19"/>
    </row>
    <row r="27" spans="1:36" ht="15.75" thickBot="1">
      <c r="A27" s="25"/>
      <c r="B27" s="35"/>
      <c r="C27" s="33" t="s">
        <v>121</v>
      </c>
      <c r="D27" s="28">
        <f>COUNTIF('Data Collection'!K2:K51,"Specialist (greengrocer, butcher, baker, fishmonger)")</f>
        <v>0</v>
      </c>
      <c r="E27" s="25"/>
      <c r="F27" s="25"/>
      <c r="G27" s="25"/>
      <c r="H27" s="25"/>
      <c r="I27" s="25"/>
      <c r="J27" s="25"/>
      <c r="K27" s="25"/>
      <c r="L27" s="25"/>
      <c r="M27" s="25"/>
      <c r="N27" s="26"/>
      <c r="O27" s="19"/>
      <c r="P27" s="19"/>
      <c r="Q27" s="19"/>
      <c r="R27" s="19"/>
    </row>
    <row r="28" spans="1:36" ht="15.75" thickBot="1">
      <c r="A28" s="25"/>
      <c r="B28" s="35"/>
      <c r="C28" s="33" t="s">
        <v>122</v>
      </c>
      <c r="D28" s="28">
        <f>COUNTIF('Data Collection'!K2:K51,"General (grocer,convenience/village store, wholefood store)")</f>
        <v>0</v>
      </c>
      <c r="E28" s="25"/>
      <c r="F28" s="25"/>
      <c r="G28" s="25"/>
      <c r="H28" s="25"/>
      <c r="I28" s="25"/>
      <c r="J28" s="25"/>
      <c r="K28" s="25"/>
      <c r="L28" s="25"/>
      <c r="M28" s="25"/>
      <c r="N28" s="26"/>
      <c r="O28" s="19"/>
      <c r="P28" s="19"/>
      <c r="Q28" s="19"/>
      <c r="R28" s="19"/>
    </row>
    <row r="29" spans="1:36" ht="15.75" thickBot="1">
      <c r="A29" s="25"/>
      <c r="B29" s="35"/>
      <c r="C29" s="33" t="s">
        <v>119</v>
      </c>
      <c r="D29" s="28">
        <f>COUNTIF('Data Collection'!K2:K51,"Farm shop")</f>
        <v>0</v>
      </c>
      <c r="E29" s="25"/>
      <c r="F29" s="25"/>
      <c r="G29" s="25"/>
      <c r="H29" s="25"/>
      <c r="I29" s="25"/>
      <c r="J29" s="25"/>
      <c r="K29" s="25"/>
      <c r="L29" s="25"/>
      <c r="M29" s="25"/>
      <c r="N29" s="26"/>
      <c r="O29" s="19"/>
      <c r="P29" s="19"/>
      <c r="Q29" s="19"/>
      <c r="R29" s="19"/>
    </row>
    <row r="30" spans="1:36" ht="15.75" thickBot="1">
      <c r="A30" s="25"/>
      <c r="B30" s="35"/>
      <c r="C30" s="33" t="s">
        <v>120</v>
      </c>
      <c r="D30" s="28">
        <f>COUNTIF('Data Collection'!K2:K51,"Box scheme")</f>
        <v>0</v>
      </c>
      <c r="E30" s="25"/>
      <c r="F30" s="25"/>
      <c r="G30" s="25"/>
      <c r="H30" s="25"/>
      <c r="I30" s="25"/>
      <c r="J30" s="25"/>
      <c r="K30" s="25"/>
      <c r="L30" s="25"/>
      <c r="M30" s="25"/>
      <c r="N30" s="26"/>
      <c r="O30" s="19"/>
      <c r="P30" s="19"/>
      <c r="Q30" s="19"/>
      <c r="R30" s="19"/>
    </row>
    <row r="31" spans="1:36" ht="15.75" thickBot="1">
      <c r="A31" s="25"/>
      <c r="B31" s="35"/>
      <c r="C31" s="33" t="s">
        <v>38</v>
      </c>
      <c r="D31" s="28">
        <f>COUNTIF('Data Collection'!K2:K51,"Market stall")</f>
        <v>0</v>
      </c>
      <c r="E31" s="25"/>
      <c r="F31" s="25"/>
      <c r="G31" s="25"/>
      <c r="H31" s="25"/>
      <c r="I31" s="25"/>
      <c r="J31" s="25"/>
      <c r="K31" s="25"/>
      <c r="L31" s="25"/>
      <c r="M31" s="25"/>
      <c r="N31" s="26"/>
      <c r="O31" s="19"/>
      <c r="P31" s="19"/>
      <c r="Q31" s="19"/>
      <c r="R31" s="19"/>
    </row>
    <row r="32" spans="1:36" ht="15.75" thickBot="1">
      <c r="A32" s="25"/>
      <c r="B32" s="35"/>
      <c r="C32" s="33" t="s">
        <v>39</v>
      </c>
      <c r="D32" s="28">
        <f>COUNTIF('Data Collection'!K2:K51,"Supermarket")</f>
        <v>0</v>
      </c>
      <c r="E32" s="25"/>
      <c r="F32" s="25"/>
      <c r="G32" s="25"/>
      <c r="H32" s="25"/>
      <c r="I32" s="25"/>
      <c r="J32" s="25"/>
      <c r="K32" s="25"/>
      <c r="L32" s="25"/>
      <c r="M32" s="25"/>
      <c r="N32" s="26"/>
      <c r="O32" s="19"/>
      <c r="P32" s="19"/>
      <c r="Q32" s="19"/>
      <c r="R32" s="19"/>
    </row>
    <row r="33" spans="1:36" ht="15.75" thickBot="1">
      <c r="A33" s="25"/>
      <c r="B33" s="35"/>
      <c r="C33" s="33" t="s">
        <v>40</v>
      </c>
      <c r="D33" s="28">
        <f>COUNTIF('Data Collection'!K2:K51,"Other")</f>
        <v>0</v>
      </c>
      <c r="E33" s="25"/>
      <c r="F33" s="25"/>
      <c r="G33" s="25"/>
      <c r="H33" s="25"/>
      <c r="I33" s="25"/>
      <c r="J33" s="25"/>
      <c r="K33" s="25"/>
      <c r="L33" s="25"/>
      <c r="M33" s="25"/>
      <c r="N33" s="26"/>
      <c r="O33" s="19"/>
      <c r="P33" s="19"/>
      <c r="Q33" s="19"/>
      <c r="R33" s="19"/>
    </row>
    <row r="34" spans="1:36" ht="15.75" thickBot="1">
      <c r="A34" s="25"/>
      <c r="B34" s="35"/>
      <c r="C34" s="25"/>
      <c r="D34" s="29"/>
      <c r="E34" s="25"/>
      <c r="F34" s="25"/>
      <c r="G34" s="25"/>
      <c r="H34" s="25"/>
      <c r="I34" s="25"/>
      <c r="J34" s="25"/>
      <c r="K34" s="25"/>
      <c r="L34" s="25"/>
      <c r="M34" s="25"/>
      <c r="N34" s="26"/>
      <c r="O34" s="19"/>
      <c r="P34" s="19"/>
      <c r="Q34" s="19"/>
      <c r="R34" s="19"/>
    </row>
    <row r="35" spans="1:36" ht="15.75" thickBot="1">
      <c r="A35" s="25"/>
      <c r="B35" s="35"/>
      <c r="C35" s="34" t="s">
        <v>69</v>
      </c>
      <c r="D35" s="28">
        <f>SUM(D27:D33)</f>
        <v>0</v>
      </c>
      <c r="E35" s="25"/>
      <c r="F35" s="25"/>
      <c r="G35" s="25"/>
      <c r="H35" s="25"/>
      <c r="I35" s="25"/>
      <c r="J35" s="25"/>
      <c r="K35" s="25"/>
      <c r="L35" s="25"/>
      <c r="M35" s="25"/>
      <c r="N35" s="26"/>
      <c r="O35" s="19"/>
      <c r="P35" s="19"/>
      <c r="Q35" s="19"/>
      <c r="R35" s="19"/>
    </row>
    <row r="36" spans="1:36">
      <c r="A36" s="25"/>
      <c r="B36" s="23"/>
      <c r="C36" s="58"/>
      <c r="D36" s="40"/>
      <c r="E36" s="25"/>
      <c r="F36" s="25"/>
      <c r="G36" s="25"/>
      <c r="H36" s="25"/>
      <c r="I36" s="25"/>
      <c r="J36" s="25"/>
      <c r="K36" s="25"/>
      <c r="L36" s="25"/>
      <c r="M36" s="25"/>
      <c r="N36" s="26"/>
      <c r="O36" s="19"/>
      <c r="P36" s="19"/>
      <c r="Q36" s="19"/>
      <c r="R36" s="19"/>
    </row>
    <row r="37" spans="1:36">
      <c r="A37" s="25"/>
      <c r="B37" s="23"/>
      <c r="C37" s="39"/>
      <c r="D37" s="40"/>
      <c r="E37" s="25"/>
      <c r="F37" s="25"/>
      <c r="G37" s="25"/>
      <c r="H37" s="25"/>
      <c r="I37" s="25"/>
      <c r="J37" s="25"/>
      <c r="K37" s="25"/>
      <c r="L37" s="25"/>
      <c r="M37" s="25"/>
      <c r="N37" s="26"/>
      <c r="O37" s="19"/>
      <c r="P37" s="19"/>
      <c r="Q37" s="19"/>
      <c r="R37" s="19"/>
    </row>
    <row r="38" spans="1:36">
      <c r="A38" s="25"/>
      <c r="B38" s="23"/>
      <c r="C38" s="39"/>
      <c r="D38" s="40"/>
      <c r="E38" s="25"/>
      <c r="F38" s="25"/>
      <c r="G38" s="25"/>
      <c r="H38" s="25"/>
      <c r="I38" s="25"/>
      <c r="J38" s="25"/>
      <c r="K38" s="25"/>
      <c r="L38" s="25"/>
      <c r="M38" s="25"/>
      <c r="N38" s="26"/>
      <c r="O38" s="19"/>
      <c r="P38" s="19"/>
      <c r="Q38" s="19"/>
      <c r="R38" s="19"/>
    </row>
    <row r="39" spans="1:36">
      <c r="A39" s="25"/>
      <c r="B39" s="23"/>
      <c r="C39" s="39"/>
      <c r="D39" s="40"/>
      <c r="E39" s="25"/>
      <c r="F39" s="25"/>
      <c r="G39" s="25"/>
      <c r="H39" s="25"/>
      <c r="I39" s="25"/>
      <c r="J39" s="25"/>
      <c r="K39" s="25"/>
      <c r="L39" s="25"/>
      <c r="M39" s="25"/>
      <c r="N39" s="26"/>
      <c r="O39" s="19"/>
      <c r="P39" s="19"/>
      <c r="Q39" s="19"/>
      <c r="R39" s="19"/>
    </row>
    <row r="40" spans="1:36">
      <c r="A40" s="25"/>
      <c r="B40" s="23"/>
      <c r="C40" s="39"/>
      <c r="D40" s="40"/>
      <c r="E40" s="25"/>
      <c r="F40" s="25"/>
      <c r="G40" s="25"/>
      <c r="H40" s="25"/>
      <c r="I40" s="25"/>
      <c r="J40" s="25"/>
      <c r="K40" s="25"/>
      <c r="L40" s="25"/>
      <c r="M40" s="25"/>
      <c r="N40" s="26"/>
      <c r="O40" s="19"/>
      <c r="P40" s="19"/>
      <c r="Q40" s="19"/>
      <c r="R40" s="19"/>
    </row>
    <row r="41" spans="1:36">
      <c r="A41" s="25"/>
      <c r="B41" s="23"/>
      <c r="C41" s="39"/>
      <c r="D41" s="40"/>
      <c r="E41" s="25"/>
      <c r="F41" s="25"/>
      <c r="G41" s="25"/>
      <c r="H41" s="25"/>
      <c r="I41" s="25"/>
      <c r="J41" s="25"/>
      <c r="K41" s="25"/>
      <c r="L41" s="25"/>
      <c r="M41" s="25"/>
      <c r="N41" s="26"/>
      <c r="O41" s="19"/>
      <c r="P41" s="19"/>
      <c r="Q41" s="19"/>
      <c r="R41" s="19"/>
    </row>
    <row r="42" spans="1:36">
      <c r="A42" s="25"/>
      <c r="B42" s="23"/>
      <c r="C42" s="25"/>
      <c r="D42" s="25"/>
      <c r="E42" s="25"/>
      <c r="F42" s="25"/>
      <c r="G42" s="25"/>
      <c r="H42" s="25"/>
      <c r="I42" s="25"/>
      <c r="J42" s="25"/>
      <c r="K42" s="25"/>
      <c r="L42" s="25"/>
      <c r="M42" s="25"/>
      <c r="N42" s="26"/>
      <c r="O42" s="19"/>
      <c r="P42" s="19"/>
      <c r="Q42" s="19"/>
      <c r="R42" s="19"/>
    </row>
    <row r="43" spans="1:36" ht="15.75" thickBot="1">
      <c r="A43" s="25"/>
      <c r="B43" s="30"/>
      <c r="C43" s="24"/>
      <c r="D43" s="24"/>
      <c r="E43" s="24"/>
      <c r="F43" s="24"/>
      <c r="G43" s="24"/>
      <c r="H43" s="24"/>
      <c r="I43" s="24"/>
      <c r="J43" s="24"/>
      <c r="K43" s="24"/>
      <c r="L43" s="24"/>
      <c r="M43" s="24"/>
      <c r="N43" s="31"/>
      <c r="O43" s="19"/>
      <c r="P43" s="19"/>
      <c r="Q43" s="19"/>
      <c r="R43" s="19"/>
    </row>
    <row r="44" spans="1:36">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row>
    <row r="45" spans="1:36">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row>
    <row r="46" spans="1:36" ht="15.75" thickBot="1">
      <c r="A46" s="19"/>
      <c r="B46" s="19"/>
      <c r="C46" s="19"/>
      <c r="D46" s="19"/>
      <c r="E46" s="19"/>
      <c r="F46" s="19"/>
      <c r="G46" s="19"/>
      <c r="H46" s="19"/>
      <c r="I46" s="19"/>
      <c r="J46" s="19"/>
      <c r="K46" s="19"/>
      <c r="L46" s="19"/>
      <c r="M46" s="19"/>
      <c r="N46" s="19"/>
      <c r="O46" s="19"/>
    </row>
    <row r="47" spans="1:36" ht="15.75" thickBot="1">
      <c r="A47" s="25"/>
      <c r="B47" s="20"/>
      <c r="C47" s="21"/>
      <c r="D47" s="21"/>
      <c r="E47" s="21"/>
      <c r="F47" s="21"/>
      <c r="G47" s="21"/>
      <c r="H47" s="21"/>
      <c r="I47" s="21"/>
      <c r="J47" s="21"/>
      <c r="K47" s="21"/>
      <c r="L47" s="21"/>
      <c r="M47" s="21"/>
      <c r="N47" s="22"/>
      <c r="O47" s="19"/>
      <c r="P47" s="19"/>
      <c r="Q47" s="19"/>
      <c r="R47" s="19"/>
    </row>
    <row r="48" spans="1:36" ht="19.5" thickBot="1">
      <c r="A48" s="25"/>
      <c r="B48" s="35"/>
      <c r="C48" s="17" t="s">
        <v>93</v>
      </c>
      <c r="D48" s="36"/>
      <c r="E48" s="25"/>
      <c r="F48" s="25"/>
      <c r="G48" s="25"/>
      <c r="H48" s="25"/>
      <c r="I48" s="25"/>
      <c r="J48" s="25"/>
      <c r="K48" s="25"/>
      <c r="L48" s="25"/>
      <c r="M48" s="25"/>
      <c r="N48" s="26"/>
      <c r="O48" s="19"/>
      <c r="P48" s="19"/>
      <c r="Q48" s="19"/>
      <c r="R48" s="19"/>
    </row>
    <row r="49" spans="1:18" ht="19.5" thickBot="1">
      <c r="A49" s="25"/>
      <c r="B49" s="35"/>
      <c r="C49" s="32"/>
      <c r="D49" s="27" t="s">
        <v>64</v>
      </c>
      <c r="E49" s="25"/>
      <c r="F49" s="25"/>
      <c r="G49" s="25"/>
      <c r="H49" s="25"/>
      <c r="I49" s="25"/>
      <c r="J49" s="25"/>
      <c r="K49" s="25"/>
      <c r="L49" s="25"/>
      <c r="M49" s="25"/>
      <c r="N49" s="26"/>
      <c r="O49" s="19"/>
      <c r="P49" s="19"/>
      <c r="Q49" s="19"/>
      <c r="R49" s="19"/>
    </row>
    <row r="50" spans="1:18" ht="15.75" thickBot="1">
      <c r="A50" s="25"/>
      <c r="B50" s="35"/>
      <c r="C50" s="18" t="s">
        <v>103</v>
      </c>
      <c r="D50" s="28">
        <f>COUNTIF('Data Collection'!L2:L51,"Restaurant (+ fast food)")</f>
        <v>0</v>
      </c>
      <c r="E50" s="25"/>
      <c r="F50" s="25"/>
      <c r="G50" s="25"/>
      <c r="H50" s="25"/>
      <c r="I50" s="25"/>
      <c r="J50" s="25"/>
      <c r="K50" s="25"/>
      <c r="L50" s="25"/>
      <c r="M50" s="25"/>
      <c r="N50" s="26"/>
      <c r="O50" s="19"/>
      <c r="P50" s="19"/>
      <c r="Q50" s="19"/>
      <c r="R50" s="19"/>
    </row>
    <row r="51" spans="1:18" ht="15.75" thickBot="1">
      <c r="A51" s="25"/>
      <c r="B51" s="35"/>
      <c r="C51" s="18" t="s">
        <v>106</v>
      </c>
      <c r="D51" s="28">
        <f>COUNTIF('Data Collection'!L2:L51,"Café / canteen")</f>
        <v>0</v>
      </c>
      <c r="E51" s="25"/>
      <c r="F51" s="25"/>
      <c r="G51" s="25"/>
      <c r="H51" s="25"/>
      <c r="I51" s="25"/>
      <c r="J51" s="25"/>
      <c r="K51" s="25"/>
      <c r="L51" s="25"/>
      <c r="M51" s="25"/>
      <c r="N51" s="26"/>
      <c r="O51" s="19"/>
      <c r="P51" s="19"/>
      <c r="Q51" s="19"/>
      <c r="R51" s="19"/>
    </row>
    <row r="52" spans="1:18" ht="15.75" thickBot="1">
      <c r="A52" s="25"/>
      <c r="B52" s="35"/>
      <c r="C52" s="18" t="s">
        <v>87</v>
      </c>
      <c r="D52" s="28">
        <f>COUNTIF('Data Collection'!L2:L51,"Pub")</f>
        <v>0</v>
      </c>
      <c r="E52" s="25"/>
      <c r="F52" s="25"/>
      <c r="G52" s="25"/>
      <c r="H52" s="25"/>
      <c r="I52" s="25"/>
      <c r="J52" s="25"/>
      <c r="K52" s="25"/>
      <c r="L52" s="25"/>
      <c r="M52" s="25"/>
      <c r="N52" s="26"/>
      <c r="O52" s="19"/>
      <c r="P52" s="19"/>
      <c r="Q52" s="19"/>
      <c r="R52" s="19"/>
    </row>
    <row r="53" spans="1:18" ht="15.75" thickBot="1">
      <c r="A53" s="25"/>
      <c r="B53" s="35"/>
      <c r="C53" s="18" t="s">
        <v>111</v>
      </c>
      <c r="D53" s="28">
        <f>COUNTIF('Data Collection'!L2:L51,"Take-away / Bakery")</f>
        <v>0</v>
      </c>
      <c r="E53" s="25"/>
      <c r="F53" s="25"/>
      <c r="G53" s="25"/>
      <c r="H53" s="25"/>
      <c r="I53" s="25"/>
      <c r="J53" s="25"/>
      <c r="K53" s="25"/>
      <c r="L53" s="25"/>
      <c r="M53" s="25"/>
      <c r="N53" s="26"/>
      <c r="O53" s="19"/>
      <c r="P53" s="19"/>
      <c r="Q53" s="19"/>
      <c r="R53" s="19"/>
    </row>
    <row r="54" spans="1:18" ht="15.75" thickBot="1">
      <c r="A54" s="25"/>
      <c r="B54" s="35"/>
      <c r="C54" s="18" t="s">
        <v>113</v>
      </c>
      <c r="D54" s="28">
        <f>COUNTIF('Data Collection'!L2:L51,"Mobile caterer / Event caterer")</f>
        <v>0</v>
      </c>
      <c r="E54" s="25"/>
      <c r="F54" s="25"/>
      <c r="G54" s="25"/>
      <c r="H54" s="25"/>
      <c r="I54" s="25"/>
      <c r="J54" s="25"/>
      <c r="K54" s="25"/>
      <c r="L54" s="25"/>
      <c r="M54" s="25"/>
      <c r="N54" s="26"/>
      <c r="O54" s="19"/>
      <c r="P54" s="19"/>
      <c r="Q54" s="19"/>
      <c r="R54" s="19"/>
    </row>
    <row r="55" spans="1:18" ht="15.75" thickBot="1">
      <c r="A55" s="25"/>
      <c r="B55" s="35"/>
      <c r="C55" s="18" t="s">
        <v>115</v>
      </c>
      <c r="D55" s="28">
        <f>COUNTIF('Data Collection'!L2:L51,"Hotel / Guest Hs. / B &amp; B")</f>
        <v>0</v>
      </c>
      <c r="E55" s="25"/>
      <c r="F55" s="25"/>
      <c r="G55" s="25"/>
      <c r="H55" s="25"/>
      <c r="I55" s="25"/>
      <c r="J55" s="25"/>
      <c r="K55" s="25"/>
      <c r="L55" s="25"/>
      <c r="M55" s="25"/>
      <c r="N55" s="26"/>
      <c r="O55" s="19"/>
      <c r="P55" s="19"/>
      <c r="Q55" s="19"/>
      <c r="R55" s="19"/>
    </row>
    <row r="56" spans="1:18" ht="15.75" thickBot="1">
      <c r="A56" s="25"/>
      <c r="B56" s="35"/>
      <c r="C56" s="18" t="s">
        <v>40</v>
      </c>
      <c r="D56" s="28">
        <f>COUNTIF('Data Collection'!L2:L51,"Other")</f>
        <v>0</v>
      </c>
      <c r="E56" s="25"/>
      <c r="F56" s="25"/>
      <c r="G56" s="25"/>
      <c r="H56" s="25"/>
      <c r="I56" s="25"/>
      <c r="J56" s="25"/>
      <c r="K56" s="25"/>
      <c r="L56" s="25"/>
      <c r="M56" s="25"/>
      <c r="N56" s="26"/>
      <c r="O56" s="19"/>
      <c r="P56" s="19"/>
      <c r="Q56" s="19"/>
      <c r="R56" s="19"/>
    </row>
    <row r="57" spans="1:18" ht="15.75" thickBot="1">
      <c r="A57" s="25"/>
      <c r="B57" s="35"/>
      <c r="C57" s="25"/>
      <c r="D57" s="29"/>
      <c r="E57" s="25"/>
      <c r="F57" s="25"/>
      <c r="G57" s="25"/>
      <c r="H57" s="25"/>
      <c r="I57" s="25"/>
      <c r="J57" s="25"/>
      <c r="K57" s="25"/>
      <c r="L57" s="25"/>
      <c r="M57" s="25"/>
      <c r="N57" s="26"/>
      <c r="O57" s="19"/>
      <c r="P57" s="19"/>
      <c r="Q57" s="19"/>
      <c r="R57" s="19"/>
    </row>
    <row r="58" spans="1:18" ht="15.75" thickBot="1">
      <c r="A58" s="25"/>
      <c r="B58" s="35"/>
      <c r="C58" s="34" t="s">
        <v>69</v>
      </c>
      <c r="D58" s="28">
        <f>SUM(D50:D56)</f>
        <v>0</v>
      </c>
      <c r="E58" s="25"/>
      <c r="F58" s="25"/>
      <c r="G58" s="25"/>
      <c r="H58" s="25"/>
      <c r="I58" s="25"/>
      <c r="J58" s="25"/>
      <c r="K58" s="25"/>
      <c r="L58" s="25"/>
      <c r="M58" s="25"/>
      <c r="N58" s="26"/>
      <c r="O58" s="19"/>
      <c r="P58" s="19"/>
      <c r="Q58" s="19"/>
      <c r="R58" s="19"/>
    </row>
    <row r="59" spans="1:18">
      <c r="A59" s="25"/>
      <c r="B59" s="23"/>
      <c r="C59" s="58"/>
      <c r="D59" s="40"/>
      <c r="E59" s="25"/>
      <c r="F59" s="25"/>
      <c r="G59" s="25"/>
      <c r="H59" s="25"/>
      <c r="I59" s="25"/>
      <c r="J59" s="25"/>
      <c r="K59" s="25"/>
      <c r="L59" s="25"/>
      <c r="M59" s="25"/>
      <c r="N59" s="26"/>
      <c r="O59" s="19"/>
      <c r="P59" s="19"/>
      <c r="Q59" s="19"/>
      <c r="R59" s="19"/>
    </row>
    <row r="60" spans="1:18">
      <c r="A60" s="25"/>
      <c r="B60" s="23"/>
      <c r="C60" s="39"/>
      <c r="D60" s="40"/>
      <c r="E60" s="25"/>
      <c r="F60" s="25"/>
      <c r="G60" s="25"/>
      <c r="H60" s="25"/>
      <c r="I60" s="25"/>
      <c r="J60" s="25"/>
      <c r="K60" s="25"/>
      <c r="L60" s="25"/>
      <c r="M60" s="25"/>
      <c r="N60" s="26"/>
      <c r="O60" s="19"/>
      <c r="P60" s="19"/>
      <c r="Q60" s="19"/>
      <c r="R60" s="19"/>
    </row>
    <row r="61" spans="1:18">
      <c r="A61" s="25"/>
      <c r="B61" s="23"/>
      <c r="C61" s="39"/>
      <c r="D61" s="40"/>
      <c r="E61" s="25"/>
      <c r="F61" s="25"/>
      <c r="G61" s="25"/>
      <c r="H61" s="25"/>
      <c r="I61" s="25"/>
      <c r="J61" s="25"/>
      <c r="K61" s="25"/>
      <c r="L61" s="25"/>
      <c r="M61" s="25"/>
      <c r="N61" s="26"/>
      <c r="O61" s="19"/>
      <c r="P61" s="19"/>
      <c r="Q61" s="19"/>
      <c r="R61" s="19"/>
    </row>
    <row r="62" spans="1:18">
      <c r="A62" s="25"/>
      <c r="B62" s="23"/>
      <c r="C62" s="39"/>
      <c r="D62" s="40"/>
      <c r="E62" s="25"/>
      <c r="F62" s="25"/>
      <c r="G62" s="25"/>
      <c r="H62" s="25"/>
      <c r="I62" s="25"/>
      <c r="J62" s="25"/>
      <c r="K62" s="25"/>
      <c r="L62" s="25"/>
      <c r="M62" s="25"/>
      <c r="N62" s="26"/>
      <c r="O62" s="19"/>
      <c r="P62" s="19"/>
      <c r="Q62" s="19"/>
      <c r="R62" s="19"/>
    </row>
    <row r="63" spans="1:18">
      <c r="A63" s="25"/>
      <c r="B63" s="23"/>
      <c r="C63" s="39"/>
      <c r="D63" s="40"/>
      <c r="E63" s="25"/>
      <c r="F63" s="25"/>
      <c r="G63" s="25"/>
      <c r="H63" s="25"/>
      <c r="I63" s="25"/>
      <c r="J63" s="25"/>
      <c r="K63" s="25"/>
      <c r="L63" s="25"/>
      <c r="M63" s="25"/>
      <c r="N63" s="26"/>
      <c r="O63" s="19"/>
      <c r="P63" s="19"/>
      <c r="Q63" s="19"/>
      <c r="R63" s="19"/>
    </row>
    <row r="64" spans="1:18">
      <c r="A64" s="25"/>
      <c r="B64" s="23"/>
      <c r="C64" s="39"/>
      <c r="D64" s="40"/>
      <c r="E64" s="25"/>
      <c r="F64" s="25"/>
      <c r="G64" s="25"/>
      <c r="H64" s="25"/>
      <c r="I64" s="25"/>
      <c r="J64" s="25"/>
      <c r="K64" s="25"/>
      <c r="L64" s="25"/>
      <c r="M64" s="25"/>
      <c r="N64" s="26"/>
      <c r="O64" s="19"/>
      <c r="P64" s="19"/>
      <c r="Q64" s="19"/>
      <c r="R64" s="19"/>
    </row>
    <row r="65" spans="1:36">
      <c r="A65" s="25"/>
      <c r="B65" s="23"/>
      <c r="C65" s="25"/>
      <c r="D65" s="25"/>
      <c r="E65" s="25"/>
      <c r="F65" s="25"/>
      <c r="G65" s="25"/>
      <c r="H65" s="25"/>
      <c r="I65" s="25"/>
      <c r="J65" s="25"/>
      <c r="K65" s="25"/>
      <c r="L65" s="25"/>
      <c r="M65" s="25"/>
      <c r="N65" s="26"/>
      <c r="O65" s="19"/>
      <c r="P65" s="19"/>
      <c r="Q65" s="19"/>
      <c r="R65" s="19"/>
    </row>
    <row r="66" spans="1:36" ht="15.75" thickBot="1">
      <c r="A66" s="25"/>
      <c r="B66" s="30"/>
      <c r="C66" s="24"/>
      <c r="D66" s="24"/>
      <c r="E66" s="24"/>
      <c r="F66" s="24"/>
      <c r="G66" s="24"/>
      <c r="H66" s="24"/>
      <c r="I66" s="24"/>
      <c r="J66" s="24"/>
      <c r="K66" s="24"/>
      <c r="L66" s="24"/>
      <c r="M66" s="24"/>
      <c r="N66" s="31"/>
      <c r="O66" s="19"/>
      <c r="P66" s="19"/>
      <c r="Q66" s="19"/>
      <c r="R66" s="19"/>
    </row>
    <row r="67" spans="1:36">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row>
    <row r="68" spans="1:36" ht="15.75" thickBot="1">
      <c r="A68" s="19"/>
      <c r="B68" s="19"/>
      <c r="C68" s="19"/>
      <c r="D68" s="19"/>
      <c r="E68" s="19"/>
      <c r="F68" s="19"/>
      <c r="G68" s="19"/>
      <c r="H68" s="19"/>
      <c r="I68" s="19"/>
      <c r="J68" s="19"/>
      <c r="K68" s="19"/>
      <c r="L68" s="19"/>
      <c r="M68" s="19"/>
      <c r="N68" s="19"/>
      <c r="O68" s="19"/>
    </row>
    <row r="69" spans="1:36" ht="15.75" thickBot="1">
      <c r="A69" s="25"/>
      <c r="B69" s="20"/>
      <c r="C69" s="21"/>
      <c r="D69" s="21"/>
      <c r="E69" s="21"/>
      <c r="F69" s="21"/>
      <c r="G69" s="21"/>
      <c r="H69" s="21"/>
      <c r="I69" s="21"/>
      <c r="J69" s="21"/>
      <c r="K69" s="21"/>
      <c r="L69" s="21"/>
      <c r="M69" s="21"/>
      <c r="N69" s="22"/>
      <c r="O69" s="19"/>
      <c r="P69" s="19"/>
      <c r="Q69" s="19"/>
      <c r="R69" s="19"/>
    </row>
    <row r="70" spans="1:36" ht="19.5" thickBot="1">
      <c r="A70" s="25"/>
      <c r="B70" s="35"/>
      <c r="C70" s="17" t="s">
        <v>92</v>
      </c>
      <c r="D70" s="36"/>
      <c r="E70" s="25"/>
      <c r="F70" s="25"/>
      <c r="G70" s="25"/>
      <c r="H70" s="25"/>
      <c r="I70" s="25"/>
      <c r="J70" s="25"/>
      <c r="K70" s="25"/>
      <c r="L70" s="25"/>
      <c r="M70" s="25"/>
      <c r="N70" s="26"/>
      <c r="O70" s="19"/>
      <c r="P70" s="19"/>
      <c r="Q70" s="19"/>
      <c r="R70" s="19"/>
    </row>
    <row r="71" spans="1:36" ht="19.5" thickBot="1">
      <c r="A71" s="25"/>
      <c r="B71" s="35"/>
      <c r="C71" s="32"/>
      <c r="D71" s="27" t="s">
        <v>64</v>
      </c>
      <c r="E71" s="25"/>
      <c r="F71" s="25"/>
      <c r="G71" s="25"/>
      <c r="H71" s="25"/>
      <c r="I71" s="25"/>
      <c r="J71" s="25"/>
      <c r="K71" s="25"/>
      <c r="L71" s="25"/>
      <c r="M71" s="25"/>
      <c r="N71" s="26"/>
      <c r="O71" s="19"/>
      <c r="P71" s="19"/>
      <c r="Q71" s="19"/>
      <c r="R71" s="19"/>
    </row>
    <row r="72" spans="1:36" ht="15.75" thickBot="1">
      <c r="A72" s="25"/>
      <c r="B72" s="35"/>
      <c r="C72" s="18" t="s">
        <v>104</v>
      </c>
      <c r="D72" s="28">
        <f>COUNTIF('Data Collection'!M2:M51,"Livestock / Dairy")</f>
        <v>0</v>
      </c>
      <c r="E72" s="25"/>
      <c r="F72" s="25"/>
      <c r="G72" s="25"/>
      <c r="H72" s="25"/>
      <c r="I72" s="25"/>
      <c r="J72" s="25"/>
      <c r="K72" s="25"/>
      <c r="L72" s="25"/>
      <c r="M72" s="25"/>
      <c r="N72" s="26"/>
      <c r="O72" s="19"/>
      <c r="P72" s="19"/>
      <c r="Q72" s="19"/>
      <c r="R72" s="19"/>
    </row>
    <row r="73" spans="1:36" ht="15.75" thickBot="1">
      <c r="A73" s="25"/>
      <c r="B73" s="35"/>
      <c r="C73" s="18" t="s">
        <v>107</v>
      </c>
      <c r="D73" s="28">
        <f>COUNTIF('Data Collection'!M2:M51,"Poultry / Eggs")</f>
        <v>0</v>
      </c>
      <c r="E73" s="25"/>
      <c r="F73" s="25"/>
      <c r="G73" s="25"/>
      <c r="H73" s="25"/>
      <c r="I73" s="25"/>
      <c r="J73" s="25"/>
      <c r="K73" s="25"/>
      <c r="L73" s="25"/>
      <c r="M73" s="25"/>
      <c r="N73" s="26"/>
      <c r="O73" s="19"/>
      <c r="P73" s="19"/>
      <c r="Q73" s="19"/>
      <c r="R73" s="19"/>
    </row>
    <row r="74" spans="1:36" ht="15.75" thickBot="1">
      <c r="A74" s="25"/>
      <c r="B74" s="35"/>
      <c r="C74" s="18" t="s">
        <v>109</v>
      </c>
      <c r="D74" s="28">
        <f>COUNTIF('Data Collection'!M2:M51,"Fruit / Vegetables (+ Horticulture)")</f>
        <v>0</v>
      </c>
      <c r="E74" s="25"/>
      <c r="F74" s="25"/>
      <c r="G74" s="25"/>
      <c r="H74" s="25"/>
      <c r="I74" s="25"/>
      <c r="J74" s="25"/>
      <c r="K74" s="25"/>
      <c r="L74" s="25"/>
      <c r="M74" s="25"/>
      <c r="N74" s="26"/>
      <c r="O74" s="19"/>
      <c r="P74" s="19"/>
      <c r="Q74" s="19"/>
      <c r="R74" s="19"/>
    </row>
    <row r="75" spans="1:36" ht="15.75" thickBot="1">
      <c r="A75" s="25"/>
      <c r="B75" s="35"/>
      <c r="C75" s="18" t="s">
        <v>88</v>
      </c>
      <c r="D75" s="28">
        <f>COUNTIF('Data Collection'!M2:M51,"Arable")</f>
        <v>0</v>
      </c>
      <c r="E75" s="25"/>
      <c r="F75" s="25"/>
      <c r="G75" s="25"/>
      <c r="H75" s="25"/>
      <c r="I75" s="25"/>
      <c r="J75" s="25"/>
      <c r="K75" s="25"/>
      <c r="L75" s="25"/>
      <c r="M75" s="25"/>
      <c r="N75" s="26"/>
      <c r="O75" s="19"/>
      <c r="P75" s="19"/>
      <c r="Q75" s="19"/>
      <c r="R75" s="19"/>
    </row>
    <row r="76" spans="1:36" ht="15.75" thickBot="1">
      <c r="A76" s="25"/>
      <c r="B76" s="35"/>
      <c r="C76" s="18" t="s">
        <v>89</v>
      </c>
      <c r="D76" s="28">
        <f>COUNTIF('Data Collection'!M2:M51,"Mixed")</f>
        <v>0</v>
      </c>
      <c r="E76" s="25"/>
      <c r="F76" s="25"/>
      <c r="G76" s="25"/>
      <c r="H76" s="25"/>
      <c r="I76" s="25"/>
      <c r="J76" s="25"/>
      <c r="K76" s="25"/>
      <c r="L76" s="25"/>
      <c r="M76" s="25"/>
      <c r="N76" s="26"/>
      <c r="O76" s="19"/>
      <c r="P76" s="19"/>
      <c r="Q76" s="19"/>
      <c r="R76" s="19"/>
    </row>
    <row r="77" spans="1:36" ht="15.75" thickBot="1">
      <c r="A77" s="25"/>
      <c r="B77" s="35"/>
      <c r="C77" s="18" t="s">
        <v>90</v>
      </c>
      <c r="D77" s="28">
        <f>COUNTIF('Data Collection'!M2:M51,"Fishery")</f>
        <v>0</v>
      </c>
      <c r="E77" s="25"/>
      <c r="F77" s="25"/>
      <c r="G77" s="25"/>
      <c r="H77" s="25"/>
      <c r="I77" s="25"/>
      <c r="J77" s="25"/>
      <c r="K77" s="25"/>
      <c r="L77" s="25"/>
      <c r="M77" s="25"/>
      <c r="N77" s="26"/>
      <c r="O77" s="19"/>
      <c r="P77" s="19"/>
      <c r="Q77" s="19"/>
      <c r="R77" s="19"/>
    </row>
    <row r="78" spans="1:36" ht="15.75" thickBot="1">
      <c r="A78" s="25"/>
      <c r="B78" s="35"/>
      <c r="C78" s="18" t="s">
        <v>40</v>
      </c>
      <c r="D78" s="28">
        <f>COUNTIF('Data Collection'!M2:M51,"Other")</f>
        <v>0</v>
      </c>
      <c r="E78" s="25"/>
      <c r="F78" s="25"/>
      <c r="G78" s="25"/>
      <c r="H78" s="25"/>
      <c r="I78" s="25"/>
      <c r="J78" s="25"/>
      <c r="K78" s="25"/>
      <c r="L78" s="25"/>
      <c r="M78" s="25"/>
      <c r="N78" s="26"/>
      <c r="O78" s="19"/>
      <c r="P78" s="19"/>
      <c r="Q78" s="19"/>
      <c r="R78" s="19"/>
    </row>
    <row r="79" spans="1:36" ht="15.75" thickBot="1">
      <c r="A79" s="25"/>
      <c r="B79" s="35"/>
      <c r="C79" s="25"/>
      <c r="D79" s="29"/>
      <c r="E79" s="25"/>
      <c r="F79" s="25"/>
      <c r="G79" s="25"/>
      <c r="H79" s="25"/>
      <c r="I79" s="25"/>
      <c r="J79" s="25"/>
      <c r="K79" s="25"/>
      <c r="L79" s="25"/>
      <c r="M79" s="25"/>
      <c r="N79" s="26"/>
      <c r="O79" s="19"/>
      <c r="P79" s="19"/>
      <c r="Q79" s="19"/>
      <c r="R79" s="19"/>
    </row>
    <row r="80" spans="1:36" ht="15.75" thickBot="1">
      <c r="A80" s="25"/>
      <c r="B80" s="35"/>
      <c r="C80" s="34" t="s">
        <v>69</v>
      </c>
      <c r="D80" s="28">
        <f>SUM(D72:D78)</f>
        <v>0</v>
      </c>
      <c r="E80" s="25"/>
      <c r="F80" s="25"/>
      <c r="G80" s="25"/>
      <c r="H80" s="25"/>
      <c r="I80" s="25"/>
      <c r="J80" s="25"/>
      <c r="K80" s="25"/>
      <c r="L80" s="25"/>
      <c r="M80" s="25"/>
      <c r="N80" s="26"/>
      <c r="O80" s="19"/>
      <c r="P80" s="19"/>
      <c r="Q80" s="19"/>
      <c r="R80" s="19"/>
    </row>
    <row r="81" spans="1:36">
      <c r="A81" s="25"/>
      <c r="B81" s="23"/>
      <c r="C81" s="58"/>
      <c r="D81" s="40"/>
      <c r="E81" s="25"/>
      <c r="F81" s="25"/>
      <c r="G81" s="25"/>
      <c r="H81" s="25"/>
      <c r="I81" s="25"/>
      <c r="J81" s="25"/>
      <c r="K81" s="25"/>
      <c r="L81" s="25"/>
      <c r="M81" s="25"/>
      <c r="N81" s="26"/>
      <c r="O81" s="19"/>
      <c r="P81" s="19"/>
      <c r="Q81" s="19"/>
      <c r="R81" s="19"/>
    </row>
    <row r="82" spans="1:36">
      <c r="A82" s="25"/>
      <c r="B82" s="23"/>
      <c r="C82" s="39"/>
      <c r="D82" s="40"/>
      <c r="E82" s="25"/>
      <c r="F82" s="25"/>
      <c r="G82" s="25"/>
      <c r="H82" s="25"/>
      <c r="I82" s="25"/>
      <c r="J82" s="25"/>
      <c r="K82" s="25"/>
      <c r="L82" s="25"/>
      <c r="M82" s="25"/>
      <c r="N82" s="26"/>
      <c r="O82" s="19"/>
      <c r="P82" s="19"/>
      <c r="Q82" s="19"/>
      <c r="R82" s="19"/>
    </row>
    <row r="83" spans="1:36">
      <c r="A83" s="25"/>
      <c r="B83" s="23"/>
      <c r="C83" s="39"/>
      <c r="D83" s="40"/>
      <c r="E83" s="25"/>
      <c r="F83" s="25"/>
      <c r="G83" s="25"/>
      <c r="H83" s="25"/>
      <c r="I83" s="25"/>
      <c r="J83" s="25"/>
      <c r="K83" s="25"/>
      <c r="L83" s="25"/>
      <c r="M83" s="25"/>
      <c r="N83" s="26"/>
      <c r="O83" s="19"/>
      <c r="P83" s="19"/>
      <c r="Q83" s="19"/>
      <c r="R83" s="19"/>
    </row>
    <row r="84" spans="1:36">
      <c r="A84" s="25"/>
      <c r="B84" s="23"/>
      <c r="C84" s="39"/>
      <c r="D84" s="40"/>
      <c r="E84" s="25"/>
      <c r="F84" s="25"/>
      <c r="G84" s="25"/>
      <c r="H84" s="25"/>
      <c r="I84" s="25"/>
      <c r="J84" s="25"/>
      <c r="K84" s="25"/>
      <c r="L84" s="25"/>
      <c r="M84" s="25"/>
      <c r="N84" s="26"/>
      <c r="O84" s="19"/>
      <c r="P84" s="19"/>
      <c r="Q84" s="19"/>
      <c r="R84" s="19"/>
    </row>
    <row r="85" spans="1:36">
      <c r="A85" s="25"/>
      <c r="B85" s="23"/>
      <c r="C85" s="39"/>
      <c r="D85" s="40"/>
      <c r="E85" s="25"/>
      <c r="F85" s="25"/>
      <c r="G85" s="25"/>
      <c r="H85" s="25"/>
      <c r="I85" s="25"/>
      <c r="J85" s="25"/>
      <c r="K85" s="25"/>
      <c r="L85" s="25"/>
      <c r="M85" s="25"/>
      <c r="N85" s="26"/>
      <c r="O85" s="19"/>
      <c r="P85" s="19"/>
      <c r="Q85" s="19"/>
      <c r="R85" s="19"/>
    </row>
    <row r="86" spans="1:36">
      <c r="A86" s="25"/>
      <c r="B86" s="23"/>
      <c r="C86" s="39"/>
      <c r="D86" s="40"/>
      <c r="E86" s="25"/>
      <c r="F86" s="25"/>
      <c r="G86" s="25"/>
      <c r="H86" s="25"/>
      <c r="I86" s="25"/>
      <c r="J86" s="25"/>
      <c r="K86" s="25"/>
      <c r="L86" s="25"/>
      <c r="M86" s="25"/>
      <c r="N86" s="26"/>
      <c r="O86" s="19"/>
      <c r="P86" s="19"/>
      <c r="Q86" s="19"/>
      <c r="R86" s="19"/>
    </row>
    <row r="87" spans="1:36">
      <c r="A87" s="25"/>
      <c r="B87" s="23"/>
      <c r="C87" s="39"/>
      <c r="D87" s="40"/>
      <c r="E87" s="25"/>
      <c r="F87" s="25"/>
      <c r="G87" s="25"/>
      <c r="H87" s="25"/>
      <c r="I87" s="25"/>
      <c r="J87" s="25"/>
      <c r="K87" s="25"/>
      <c r="L87" s="25"/>
      <c r="M87" s="25"/>
      <c r="N87" s="26"/>
      <c r="O87" s="19"/>
      <c r="P87" s="19"/>
      <c r="Q87" s="19"/>
      <c r="R87" s="19"/>
    </row>
    <row r="88" spans="1:36">
      <c r="A88" s="25"/>
      <c r="B88" s="23"/>
      <c r="C88" s="25"/>
      <c r="D88" s="25"/>
      <c r="E88" s="25"/>
      <c r="F88" s="25"/>
      <c r="G88" s="25"/>
      <c r="H88" s="25"/>
      <c r="I88" s="25"/>
      <c r="J88" s="25"/>
      <c r="K88" s="25"/>
      <c r="L88" s="25"/>
      <c r="M88" s="25"/>
      <c r="N88" s="26"/>
      <c r="O88" s="19"/>
      <c r="P88" s="19"/>
      <c r="Q88" s="19"/>
      <c r="R88" s="19"/>
    </row>
    <row r="89" spans="1:36" ht="15.75" thickBot="1">
      <c r="A89" s="25"/>
      <c r="B89" s="30"/>
      <c r="C89" s="24"/>
      <c r="D89" s="24"/>
      <c r="E89" s="24"/>
      <c r="F89" s="24"/>
      <c r="G89" s="24"/>
      <c r="H89" s="24"/>
      <c r="I89" s="24"/>
      <c r="J89" s="24"/>
      <c r="K89" s="24"/>
      <c r="L89" s="24"/>
      <c r="M89" s="24"/>
      <c r="N89" s="31"/>
      <c r="O89" s="19"/>
      <c r="P89" s="19"/>
      <c r="Q89" s="19"/>
      <c r="R89" s="19"/>
    </row>
    <row r="90" spans="1:36">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row>
    <row r="91" spans="1:36">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row>
    <row r="92" spans="1:36" ht="15.75" thickBot="1">
      <c r="A92" s="19"/>
      <c r="B92" s="19"/>
      <c r="C92" s="19"/>
      <c r="D92" s="19"/>
      <c r="E92" s="19"/>
      <c r="F92" s="19"/>
      <c r="G92" s="19"/>
      <c r="H92" s="19"/>
      <c r="I92" s="19"/>
      <c r="J92" s="19"/>
      <c r="K92" s="19"/>
      <c r="L92" s="19"/>
      <c r="M92" s="19"/>
      <c r="N92" s="19"/>
      <c r="O92" s="19"/>
    </row>
    <row r="93" spans="1:36" ht="15.75" thickBot="1">
      <c r="A93" s="25"/>
      <c r="B93" s="20"/>
      <c r="C93" s="21"/>
      <c r="D93" s="21"/>
      <c r="E93" s="21"/>
      <c r="F93" s="21"/>
      <c r="G93" s="21"/>
      <c r="H93" s="21"/>
      <c r="I93" s="21"/>
      <c r="J93" s="21"/>
      <c r="K93" s="21"/>
      <c r="L93" s="21"/>
      <c r="M93" s="21"/>
      <c r="N93" s="22"/>
      <c r="O93" s="19"/>
      <c r="P93" s="19"/>
      <c r="Q93" s="19"/>
      <c r="R93" s="19"/>
    </row>
    <row r="94" spans="1:36" ht="19.5" thickBot="1">
      <c r="A94" s="25"/>
      <c r="B94" s="35"/>
      <c r="C94" s="17" t="s">
        <v>78</v>
      </c>
      <c r="D94" s="36"/>
      <c r="E94" s="25"/>
      <c r="F94" s="25"/>
      <c r="G94" s="25"/>
      <c r="H94" s="25"/>
      <c r="I94" s="25"/>
      <c r="J94" s="25"/>
      <c r="K94" s="25"/>
      <c r="L94" s="25"/>
      <c r="M94" s="25"/>
      <c r="N94" s="26"/>
      <c r="O94" s="19"/>
      <c r="P94" s="19"/>
      <c r="Q94" s="19"/>
      <c r="R94" s="19"/>
    </row>
    <row r="95" spans="1:36" ht="19.5" thickBot="1">
      <c r="A95" s="25"/>
      <c r="B95" s="35"/>
      <c r="C95" s="32"/>
      <c r="D95" s="27" t="s">
        <v>64</v>
      </c>
      <c r="E95" s="25"/>
      <c r="F95" s="25"/>
      <c r="G95" s="25"/>
      <c r="H95" s="25"/>
      <c r="I95" s="25"/>
      <c r="J95" s="25"/>
      <c r="K95" s="25"/>
      <c r="L95" s="25"/>
      <c r="M95" s="25"/>
      <c r="N95" s="26"/>
      <c r="O95" s="19"/>
      <c r="P95" s="19"/>
      <c r="Q95" s="19"/>
      <c r="R95" s="19"/>
    </row>
    <row r="96" spans="1:36" ht="15.75" thickBot="1">
      <c r="A96" s="25"/>
      <c r="B96" s="35"/>
      <c r="C96" s="18" t="s">
        <v>105</v>
      </c>
      <c r="D96" s="28">
        <f>COUNTIF('Data Collection'!N2:N51,"Meat  / Cooked meat / Fish")</f>
        <v>0</v>
      </c>
      <c r="E96" s="25"/>
      <c r="F96" s="25"/>
      <c r="G96" s="25"/>
      <c r="H96" s="25"/>
      <c r="I96" s="25"/>
      <c r="J96" s="25"/>
      <c r="K96" s="25"/>
      <c r="L96" s="25"/>
      <c r="M96" s="25"/>
      <c r="N96" s="26"/>
      <c r="O96" s="19"/>
      <c r="P96" s="19"/>
      <c r="Q96" s="19"/>
      <c r="R96" s="19"/>
    </row>
    <row r="97" spans="1:18" ht="15.75" thickBot="1">
      <c r="A97" s="25"/>
      <c r="B97" s="35"/>
      <c r="C97" s="18" t="s">
        <v>108</v>
      </c>
      <c r="D97" s="28">
        <f>COUNTIF('Data Collection'!N2:N51,"Milk / Dairy")</f>
        <v>0</v>
      </c>
      <c r="E97" s="25"/>
      <c r="F97" s="25"/>
      <c r="G97" s="25"/>
      <c r="H97" s="25"/>
      <c r="I97" s="25"/>
      <c r="J97" s="25"/>
      <c r="K97" s="25"/>
      <c r="L97" s="25"/>
      <c r="M97" s="25"/>
      <c r="N97" s="26"/>
      <c r="O97" s="19"/>
      <c r="P97" s="19"/>
      <c r="Q97" s="19"/>
      <c r="R97" s="19"/>
    </row>
    <row r="98" spans="1:18" ht="15.75" thickBot="1">
      <c r="A98" s="25"/>
      <c r="B98" s="35"/>
      <c r="C98" s="18" t="s">
        <v>110</v>
      </c>
      <c r="D98" s="28">
        <f>COUNTIF('Data Collection'!N2:N51,"Eggs")</f>
        <v>0</v>
      </c>
      <c r="E98" s="25"/>
      <c r="F98" s="25"/>
      <c r="G98" s="25"/>
      <c r="H98" s="25"/>
      <c r="I98" s="25"/>
      <c r="J98" s="25"/>
      <c r="K98" s="25"/>
      <c r="L98" s="25"/>
      <c r="M98" s="25"/>
      <c r="N98" s="26"/>
      <c r="O98" s="19"/>
      <c r="P98" s="19"/>
      <c r="Q98" s="19"/>
      <c r="R98" s="19"/>
    </row>
    <row r="99" spans="1:18" ht="15.75" thickBot="1">
      <c r="A99" s="25"/>
      <c r="B99" s="35"/>
      <c r="C99" s="18" t="s">
        <v>112</v>
      </c>
      <c r="D99" s="28">
        <f>COUNTIF('Data Collection'!N2:N51,"Processed / Packaged fruit + veg.")</f>
        <v>0</v>
      </c>
      <c r="E99" s="25"/>
      <c r="F99" s="25"/>
      <c r="G99" s="25"/>
      <c r="H99" s="25"/>
      <c r="I99" s="25"/>
      <c r="J99" s="25"/>
      <c r="K99" s="25"/>
      <c r="L99" s="25"/>
      <c r="M99" s="25"/>
      <c r="N99" s="26"/>
      <c r="O99" s="19"/>
      <c r="P99" s="19"/>
      <c r="Q99" s="19"/>
      <c r="R99" s="19"/>
    </row>
    <row r="100" spans="1:18" ht="15.75" thickBot="1">
      <c r="A100" s="25"/>
      <c r="B100" s="35"/>
      <c r="C100" s="18" t="s">
        <v>114</v>
      </c>
      <c r="D100" s="28">
        <f>COUNTIF('Data Collection'!N2:N51,"Drinks / Juices / Preserves")</f>
        <v>0</v>
      </c>
      <c r="E100" s="25"/>
      <c r="F100" s="25"/>
      <c r="G100" s="25"/>
      <c r="H100" s="25"/>
      <c r="I100" s="25"/>
      <c r="J100" s="25"/>
      <c r="K100" s="25"/>
      <c r="L100" s="25"/>
      <c r="M100" s="25"/>
      <c r="N100" s="26"/>
      <c r="O100" s="19"/>
      <c r="P100" s="19"/>
      <c r="Q100" s="19"/>
      <c r="R100" s="19"/>
    </row>
    <row r="101" spans="1:18" ht="15.75" thickBot="1">
      <c r="A101" s="25"/>
      <c r="B101" s="35"/>
      <c r="C101" s="18" t="s">
        <v>116</v>
      </c>
      <c r="D101" s="28">
        <f>COUNTIF('Data Collection'!N2:N51,"Flour / Bread / Baked goods")</f>
        <v>0</v>
      </c>
      <c r="E101" s="25"/>
      <c r="F101" s="25"/>
      <c r="G101" s="25"/>
      <c r="H101" s="25"/>
      <c r="I101" s="25"/>
      <c r="J101" s="25"/>
      <c r="K101" s="25"/>
      <c r="L101" s="25"/>
      <c r="M101" s="25"/>
      <c r="N101" s="26"/>
      <c r="O101" s="19"/>
      <c r="P101" s="19"/>
      <c r="Q101" s="19"/>
      <c r="R101" s="19"/>
    </row>
    <row r="102" spans="1:18" ht="15.75" thickBot="1">
      <c r="A102" s="25"/>
      <c r="B102" s="35"/>
      <c r="C102" s="18" t="s">
        <v>40</v>
      </c>
      <c r="D102" s="28">
        <f>COUNTIF('Data Collection'!N2:N51,"Other")</f>
        <v>0</v>
      </c>
      <c r="E102" s="25"/>
      <c r="F102" s="25"/>
      <c r="G102" s="25"/>
      <c r="H102" s="25"/>
      <c r="I102" s="25"/>
      <c r="J102" s="25"/>
      <c r="K102" s="25"/>
      <c r="L102" s="25"/>
      <c r="M102" s="25"/>
      <c r="N102" s="26"/>
      <c r="O102" s="19"/>
      <c r="P102" s="19"/>
      <c r="Q102" s="19"/>
      <c r="R102" s="19"/>
    </row>
    <row r="103" spans="1:18" ht="15.75" thickBot="1">
      <c r="A103" s="25"/>
      <c r="B103" s="35"/>
      <c r="C103" s="25"/>
      <c r="D103" s="29"/>
      <c r="E103" s="25"/>
      <c r="F103" s="25"/>
      <c r="G103" s="25"/>
      <c r="H103" s="25"/>
      <c r="I103" s="25"/>
      <c r="J103" s="25"/>
      <c r="K103" s="25"/>
      <c r="L103" s="25"/>
      <c r="M103" s="25"/>
      <c r="N103" s="26"/>
      <c r="O103" s="19"/>
      <c r="P103" s="19"/>
      <c r="Q103" s="19"/>
      <c r="R103" s="19"/>
    </row>
    <row r="104" spans="1:18" ht="15.75" thickBot="1">
      <c r="A104" s="25"/>
      <c r="B104" s="35"/>
      <c r="C104" s="34" t="s">
        <v>69</v>
      </c>
      <c r="D104" s="28">
        <f>SUM(D96:D102)</f>
        <v>0</v>
      </c>
      <c r="E104" s="25"/>
      <c r="F104" s="25"/>
      <c r="G104" s="25"/>
      <c r="H104" s="25"/>
      <c r="I104" s="25"/>
      <c r="J104" s="25"/>
      <c r="K104" s="25"/>
      <c r="L104" s="25"/>
      <c r="M104" s="25"/>
      <c r="N104" s="26"/>
      <c r="O104" s="19"/>
      <c r="P104" s="19"/>
      <c r="Q104" s="19"/>
      <c r="R104" s="19"/>
    </row>
    <row r="105" spans="1:18">
      <c r="A105" s="25"/>
      <c r="B105" s="23"/>
      <c r="C105" s="58"/>
      <c r="D105" s="40"/>
      <c r="E105" s="25"/>
      <c r="F105" s="25"/>
      <c r="G105" s="25"/>
      <c r="H105" s="25"/>
      <c r="I105" s="25"/>
      <c r="J105" s="25"/>
      <c r="K105" s="25"/>
      <c r="L105" s="25"/>
      <c r="M105" s="25"/>
      <c r="N105" s="26"/>
      <c r="O105" s="19"/>
      <c r="P105" s="19"/>
      <c r="Q105" s="19"/>
      <c r="R105" s="19"/>
    </row>
    <row r="106" spans="1:18">
      <c r="A106" s="25"/>
      <c r="B106" s="23"/>
      <c r="C106" s="39"/>
      <c r="D106" s="40"/>
      <c r="E106" s="25"/>
      <c r="F106" s="25"/>
      <c r="G106" s="25"/>
      <c r="H106" s="25"/>
      <c r="I106" s="25"/>
      <c r="J106" s="25"/>
      <c r="K106" s="25"/>
      <c r="L106" s="25"/>
      <c r="M106" s="25"/>
      <c r="N106" s="26"/>
      <c r="O106" s="19"/>
      <c r="P106" s="19"/>
      <c r="Q106" s="19"/>
      <c r="R106" s="19"/>
    </row>
    <row r="107" spans="1:18">
      <c r="A107" s="25"/>
      <c r="B107" s="23"/>
      <c r="C107" s="39"/>
      <c r="D107" s="40"/>
      <c r="E107" s="25"/>
      <c r="F107" s="25"/>
      <c r="G107" s="25"/>
      <c r="H107" s="25"/>
      <c r="I107" s="25"/>
      <c r="J107" s="25"/>
      <c r="K107" s="25"/>
      <c r="L107" s="25"/>
      <c r="M107" s="25"/>
      <c r="N107" s="26"/>
      <c r="O107" s="19"/>
      <c r="P107" s="19"/>
      <c r="Q107" s="19"/>
      <c r="R107" s="19"/>
    </row>
    <row r="108" spans="1:18">
      <c r="A108" s="25"/>
      <c r="B108" s="23"/>
      <c r="C108" s="39"/>
      <c r="D108" s="40"/>
      <c r="E108" s="25"/>
      <c r="F108" s="25"/>
      <c r="G108" s="25"/>
      <c r="H108" s="25"/>
      <c r="I108" s="25"/>
      <c r="J108" s="25"/>
      <c r="K108" s="25"/>
      <c r="L108" s="25"/>
      <c r="M108" s="25"/>
      <c r="N108" s="26"/>
      <c r="O108" s="19"/>
      <c r="P108" s="19"/>
      <c r="Q108" s="19"/>
      <c r="R108" s="19"/>
    </row>
    <row r="109" spans="1:18">
      <c r="A109" s="25"/>
      <c r="B109" s="23"/>
      <c r="C109" s="39"/>
      <c r="D109" s="40"/>
      <c r="E109" s="25"/>
      <c r="F109" s="25"/>
      <c r="G109" s="25"/>
      <c r="H109" s="25"/>
      <c r="I109" s="25"/>
      <c r="J109" s="25"/>
      <c r="K109" s="25"/>
      <c r="L109" s="25"/>
      <c r="M109" s="25"/>
      <c r="N109" s="26"/>
      <c r="O109" s="19"/>
      <c r="P109" s="19"/>
      <c r="Q109" s="19"/>
      <c r="R109" s="19"/>
    </row>
    <row r="110" spans="1:18">
      <c r="A110" s="25"/>
      <c r="B110" s="23"/>
      <c r="C110" s="39"/>
      <c r="D110" s="40"/>
      <c r="E110" s="25"/>
      <c r="F110" s="25"/>
      <c r="G110" s="25"/>
      <c r="H110" s="25"/>
      <c r="I110" s="25"/>
      <c r="J110" s="25"/>
      <c r="K110" s="25"/>
      <c r="L110" s="25"/>
      <c r="M110" s="25"/>
      <c r="N110" s="26"/>
      <c r="O110" s="19"/>
      <c r="P110" s="19"/>
      <c r="Q110" s="19"/>
      <c r="R110" s="19"/>
    </row>
    <row r="111" spans="1:18">
      <c r="A111" s="25"/>
      <c r="B111" s="23"/>
      <c r="C111" s="39"/>
      <c r="D111" s="40"/>
      <c r="E111" s="25"/>
      <c r="F111" s="25"/>
      <c r="G111" s="25"/>
      <c r="H111" s="25"/>
      <c r="I111" s="25"/>
      <c r="J111" s="25"/>
      <c r="K111" s="25"/>
      <c r="L111" s="25"/>
      <c r="M111" s="25"/>
      <c r="N111" s="26"/>
      <c r="O111" s="19"/>
      <c r="P111" s="19"/>
      <c r="Q111" s="19"/>
      <c r="R111" s="19"/>
    </row>
    <row r="112" spans="1:18">
      <c r="A112" s="25"/>
      <c r="B112" s="23"/>
      <c r="C112" s="25"/>
      <c r="D112" s="25"/>
      <c r="E112" s="25"/>
      <c r="F112" s="25"/>
      <c r="G112" s="25"/>
      <c r="H112" s="25"/>
      <c r="I112" s="25"/>
      <c r="J112" s="25"/>
      <c r="K112" s="25"/>
      <c r="L112" s="25"/>
      <c r="M112" s="25"/>
      <c r="N112" s="26"/>
      <c r="O112" s="19"/>
      <c r="P112" s="19"/>
      <c r="Q112" s="19"/>
      <c r="R112" s="19"/>
    </row>
    <row r="113" spans="1:36" ht="15.75" thickBot="1">
      <c r="A113" s="25"/>
      <c r="B113" s="30"/>
      <c r="C113" s="24"/>
      <c r="D113" s="24"/>
      <c r="E113" s="24"/>
      <c r="F113" s="24"/>
      <c r="G113" s="24"/>
      <c r="H113" s="24"/>
      <c r="I113" s="24"/>
      <c r="J113" s="24"/>
      <c r="K113" s="24"/>
      <c r="L113" s="24"/>
      <c r="M113" s="24"/>
      <c r="N113" s="31"/>
      <c r="O113" s="19"/>
      <c r="P113" s="19"/>
      <c r="Q113" s="19"/>
      <c r="R113" s="19"/>
    </row>
    <row r="114" spans="1:36">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row>
    <row r="115" spans="1:36">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row>
    <row r="116" spans="1:36">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row>
    <row r="117" spans="1:36">
      <c r="A117" s="19"/>
      <c r="B117" s="19"/>
      <c r="C117" s="19"/>
      <c r="D117" s="19"/>
      <c r="E117" s="19"/>
      <c r="F117" s="19"/>
      <c r="G117" s="19"/>
      <c r="H117" s="19"/>
      <c r="I117" s="19"/>
      <c r="J117" s="19"/>
      <c r="K117" s="19"/>
      <c r="L117" s="19"/>
      <c r="M117" s="19"/>
      <c r="N117" s="19"/>
      <c r="O117" s="19"/>
      <c r="P117" s="19"/>
      <c r="Q117" s="19"/>
      <c r="R117" s="19"/>
      <c r="S117" s="19"/>
      <c r="T117" s="19"/>
    </row>
    <row r="118" spans="1:36">
      <c r="A118" s="19"/>
      <c r="B118" s="19"/>
      <c r="C118" s="19"/>
      <c r="D118" s="19"/>
      <c r="E118" s="19"/>
      <c r="F118" s="19"/>
      <c r="G118" s="19"/>
      <c r="H118" s="19"/>
      <c r="I118" s="19"/>
      <c r="J118" s="19"/>
      <c r="K118" s="19"/>
      <c r="L118" s="19"/>
      <c r="M118" s="19"/>
      <c r="N118" s="19"/>
      <c r="O118" s="19"/>
      <c r="P118" s="19"/>
      <c r="Q118" s="19"/>
      <c r="R118" s="19"/>
      <c r="S118" s="19"/>
      <c r="T118" s="19"/>
    </row>
    <row r="119" spans="1:36">
      <c r="A119" s="19"/>
      <c r="B119" s="19"/>
      <c r="C119" s="19"/>
      <c r="D119" s="19"/>
      <c r="E119" s="19"/>
      <c r="F119" s="19"/>
      <c r="G119" s="19"/>
      <c r="H119" s="19"/>
      <c r="I119" s="19"/>
      <c r="J119" s="19"/>
      <c r="K119" s="19"/>
      <c r="L119" s="19"/>
      <c r="M119" s="19"/>
      <c r="N119" s="19"/>
      <c r="O119" s="19"/>
      <c r="P119" s="19"/>
      <c r="Q119" s="19"/>
      <c r="R119" s="19"/>
      <c r="S119" s="19"/>
      <c r="T119" s="19"/>
    </row>
    <row r="120" spans="1:36">
      <c r="A120" s="19"/>
      <c r="B120" s="19"/>
      <c r="C120" s="19"/>
      <c r="D120" s="19"/>
      <c r="E120" s="19"/>
      <c r="F120" s="19"/>
      <c r="G120" s="19"/>
      <c r="H120" s="19"/>
      <c r="I120" s="19"/>
      <c r="J120" s="19"/>
      <c r="K120" s="19"/>
      <c r="L120" s="19"/>
      <c r="M120" s="19"/>
      <c r="N120" s="19"/>
      <c r="O120" s="19"/>
      <c r="P120" s="19"/>
      <c r="Q120" s="19"/>
      <c r="R120" s="19"/>
      <c r="S120" s="19"/>
      <c r="T120" s="19"/>
    </row>
    <row r="121" spans="1:36">
      <c r="A121" s="19"/>
      <c r="B121" s="19"/>
      <c r="C121" s="19"/>
      <c r="D121" s="19"/>
      <c r="E121" s="19"/>
      <c r="F121" s="19"/>
      <c r="G121" s="19"/>
      <c r="H121" s="19"/>
      <c r="I121" s="19"/>
      <c r="J121" s="19"/>
      <c r="K121" s="19"/>
      <c r="L121" s="19"/>
      <c r="M121" s="19"/>
      <c r="N121" s="19"/>
      <c r="O121" s="19"/>
      <c r="P121" s="19"/>
      <c r="Q121" s="19"/>
      <c r="R121" s="19"/>
      <c r="S121" s="19"/>
      <c r="T121" s="19"/>
    </row>
    <row r="122" spans="1:36">
      <c r="A122" s="19"/>
      <c r="B122" s="19"/>
      <c r="C122" s="19"/>
      <c r="D122" s="19"/>
      <c r="E122" s="19"/>
      <c r="F122" s="19"/>
      <c r="G122" s="19"/>
      <c r="H122" s="19"/>
      <c r="I122" s="19"/>
      <c r="J122" s="19"/>
      <c r="K122" s="19"/>
      <c r="L122" s="19"/>
      <c r="M122" s="19"/>
      <c r="N122" s="19"/>
      <c r="O122" s="19"/>
      <c r="P122" s="19"/>
      <c r="Q122" s="19"/>
      <c r="R122" s="19"/>
      <c r="S122" s="19"/>
      <c r="T122" s="19"/>
    </row>
    <row r="123" spans="1:36">
      <c r="A123" s="19"/>
      <c r="B123" s="19"/>
      <c r="C123" s="19"/>
      <c r="D123" s="19"/>
      <c r="E123" s="19"/>
      <c r="F123" s="19"/>
      <c r="G123" s="19"/>
      <c r="H123" s="19"/>
      <c r="I123" s="19"/>
      <c r="J123" s="19"/>
      <c r="K123" s="19"/>
      <c r="L123" s="19"/>
      <c r="M123" s="19"/>
      <c r="N123" s="19"/>
      <c r="O123" s="19"/>
      <c r="P123" s="19"/>
      <c r="Q123" s="19"/>
      <c r="R123" s="19"/>
      <c r="S123" s="19"/>
      <c r="T123" s="19"/>
    </row>
    <row r="124" spans="1:36">
      <c r="A124" s="19"/>
      <c r="B124" s="19"/>
      <c r="C124" s="19"/>
      <c r="D124" s="19"/>
      <c r="E124" s="19"/>
      <c r="F124" s="19"/>
      <c r="G124" s="19"/>
      <c r="H124" s="19"/>
      <c r="I124" s="19"/>
      <c r="J124" s="19"/>
      <c r="K124" s="19"/>
      <c r="L124" s="19"/>
      <c r="M124" s="19"/>
      <c r="N124" s="19"/>
      <c r="O124" s="19"/>
      <c r="P124" s="19"/>
      <c r="Q124" s="19"/>
      <c r="R124" s="19"/>
      <c r="S124" s="19"/>
      <c r="T124" s="19"/>
    </row>
    <row r="125" spans="1:36">
      <c r="A125" s="19"/>
      <c r="B125" s="19"/>
      <c r="C125" s="19"/>
      <c r="D125" s="19"/>
      <c r="E125" s="19"/>
      <c r="F125" s="19"/>
      <c r="G125" s="19"/>
      <c r="H125" s="19"/>
      <c r="I125" s="19"/>
      <c r="J125" s="19"/>
      <c r="K125" s="19"/>
      <c r="L125" s="19"/>
      <c r="M125" s="19"/>
      <c r="N125" s="19"/>
      <c r="O125" s="19"/>
      <c r="P125" s="19"/>
      <c r="Q125" s="19"/>
      <c r="R125" s="19"/>
      <c r="S125" s="19"/>
      <c r="T125" s="19"/>
    </row>
    <row r="126" spans="1:36">
      <c r="A126" s="19"/>
      <c r="B126" s="19"/>
      <c r="C126" s="19"/>
      <c r="D126" s="19"/>
      <c r="E126" s="19"/>
      <c r="F126" s="19"/>
      <c r="G126" s="19"/>
      <c r="H126" s="19"/>
      <c r="I126" s="19"/>
      <c r="J126" s="19"/>
      <c r="K126" s="19"/>
      <c r="L126" s="19"/>
      <c r="M126" s="19"/>
      <c r="N126" s="19"/>
      <c r="O126" s="19"/>
      <c r="P126" s="19"/>
      <c r="Q126" s="19"/>
      <c r="R126" s="19"/>
      <c r="S126" s="19"/>
      <c r="T126" s="19"/>
    </row>
    <row r="127" spans="1:36">
      <c r="A127" s="19"/>
      <c r="B127" s="19"/>
      <c r="C127" s="19"/>
      <c r="D127" s="19"/>
      <c r="E127" s="19"/>
      <c r="F127" s="19"/>
      <c r="G127" s="19"/>
      <c r="H127" s="19"/>
      <c r="I127" s="19"/>
      <c r="J127" s="19"/>
      <c r="K127" s="19"/>
      <c r="L127" s="19"/>
      <c r="M127" s="19"/>
      <c r="N127" s="19"/>
      <c r="O127" s="19"/>
      <c r="P127" s="19"/>
      <c r="Q127" s="19"/>
      <c r="R127" s="19"/>
      <c r="S127" s="19"/>
      <c r="T127" s="19"/>
    </row>
    <row r="128" spans="1:36">
      <c r="A128" s="19"/>
      <c r="B128" s="19"/>
      <c r="C128" s="19"/>
      <c r="D128" s="19"/>
      <c r="E128" s="19"/>
      <c r="F128" s="19"/>
      <c r="G128" s="19"/>
      <c r="H128" s="19"/>
      <c r="I128" s="19"/>
      <c r="J128" s="19"/>
      <c r="K128" s="19"/>
      <c r="L128" s="19"/>
      <c r="M128" s="19"/>
      <c r="N128" s="19"/>
      <c r="O128" s="19"/>
      <c r="P128" s="19"/>
      <c r="Q128" s="19"/>
      <c r="R128" s="19"/>
      <c r="S128" s="19"/>
      <c r="T128" s="19"/>
    </row>
    <row r="129" spans="1:20">
      <c r="A129" s="19"/>
      <c r="B129" s="19"/>
      <c r="C129" s="19"/>
      <c r="D129" s="19"/>
      <c r="E129" s="19"/>
      <c r="F129" s="19"/>
      <c r="G129" s="19"/>
      <c r="H129" s="19"/>
      <c r="I129" s="19"/>
      <c r="J129" s="19"/>
      <c r="K129" s="19"/>
      <c r="L129" s="19"/>
      <c r="M129" s="19"/>
      <c r="N129" s="19"/>
      <c r="O129" s="19"/>
      <c r="P129" s="19"/>
      <c r="Q129" s="19"/>
      <c r="R129" s="19"/>
      <c r="S129" s="19"/>
      <c r="T129" s="19"/>
    </row>
    <row r="130" spans="1:20">
      <c r="A130" s="19"/>
      <c r="B130" s="19"/>
      <c r="C130" s="19"/>
      <c r="D130" s="19"/>
      <c r="E130" s="19"/>
      <c r="F130" s="19"/>
      <c r="G130" s="19"/>
      <c r="H130" s="19"/>
      <c r="I130" s="19"/>
      <c r="J130" s="19"/>
      <c r="K130" s="19"/>
      <c r="L130" s="19"/>
      <c r="M130" s="19"/>
      <c r="N130" s="19"/>
      <c r="O130" s="19"/>
      <c r="P130" s="19"/>
      <c r="Q130" s="19"/>
      <c r="R130" s="19"/>
      <c r="S130" s="19"/>
      <c r="T130" s="19"/>
    </row>
    <row r="131" spans="1:20">
      <c r="A131" s="19"/>
      <c r="B131" s="19"/>
      <c r="C131" s="19"/>
      <c r="D131" s="19"/>
      <c r="E131" s="19"/>
      <c r="F131" s="19"/>
      <c r="G131" s="19"/>
      <c r="H131" s="19"/>
      <c r="I131" s="19"/>
      <c r="J131" s="19"/>
      <c r="K131" s="19"/>
      <c r="L131" s="19"/>
      <c r="M131" s="19"/>
      <c r="N131" s="19"/>
      <c r="O131" s="19"/>
      <c r="P131" s="19"/>
      <c r="Q131" s="19"/>
      <c r="R131" s="19"/>
      <c r="S131" s="19"/>
      <c r="T131" s="19"/>
    </row>
    <row r="132" spans="1:20">
      <c r="A132" s="19"/>
      <c r="B132" s="19"/>
      <c r="C132" s="19"/>
      <c r="D132" s="19"/>
      <c r="E132" s="19"/>
      <c r="F132" s="19"/>
      <c r="G132" s="19"/>
      <c r="H132" s="19"/>
      <c r="I132" s="19"/>
      <c r="J132" s="19"/>
      <c r="K132" s="19"/>
      <c r="L132" s="19"/>
      <c r="M132" s="19"/>
      <c r="N132" s="19"/>
      <c r="O132" s="19"/>
      <c r="P132" s="19"/>
      <c r="Q132" s="19"/>
      <c r="R132" s="19"/>
      <c r="S132" s="19"/>
      <c r="T132" s="19"/>
    </row>
    <row r="133" spans="1:20">
      <c r="A133" s="19"/>
      <c r="B133" s="19"/>
      <c r="C133" s="19"/>
      <c r="D133" s="19"/>
      <c r="E133" s="19"/>
      <c r="F133" s="19"/>
      <c r="G133" s="19"/>
      <c r="H133" s="19"/>
      <c r="I133" s="19"/>
      <c r="J133" s="19"/>
      <c r="K133" s="19"/>
      <c r="L133" s="19"/>
      <c r="M133" s="19"/>
      <c r="N133" s="19"/>
      <c r="O133" s="19"/>
      <c r="P133" s="19"/>
      <c r="Q133" s="19"/>
      <c r="R133" s="19"/>
      <c r="S133" s="19"/>
      <c r="T133" s="19"/>
    </row>
    <row r="134" spans="1:20">
      <c r="A134" s="19"/>
      <c r="B134" s="19"/>
      <c r="C134" s="19"/>
      <c r="D134" s="19"/>
      <c r="E134" s="19"/>
      <c r="F134" s="19"/>
      <c r="G134" s="19"/>
      <c r="H134" s="19"/>
      <c r="I134" s="19"/>
      <c r="J134" s="19"/>
      <c r="K134" s="19"/>
      <c r="L134" s="19"/>
      <c r="M134" s="19"/>
      <c r="N134" s="19"/>
      <c r="O134" s="19"/>
      <c r="P134" s="19"/>
      <c r="Q134" s="19"/>
      <c r="R134" s="19"/>
      <c r="S134" s="19"/>
      <c r="T134" s="19"/>
    </row>
    <row r="135" spans="1:20">
      <c r="A135" s="19"/>
      <c r="B135" s="19"/>
      <c r="C135" s="19"/>
      <c r="D135" s="19"/>
      <c r="E135" s="19"/>
      <c r="F135" s="19"/>
      <c r="G135" s="19"/>
      <c r="H135" s="19"/>
      <c r="I135" s="19"/>
      <c r="J135" s="19"/>
      <c r="K135" s="19"/>
      <c r="L135" s="19"/>
      <c r="M135" s="19"/>
      <c r="N135" s="19"/>
      <c r="O135" s="19"/>
      <c r="P135" s="19"/>
      <c r="Q135" s="19"/>
      <c r="R135" s="19"/>
      <c r="S135" s="19"/>
      <c r="T135" s="19"/>
    </row>
    <row r="136" spans="1:20">
      <c r="A136" s="19"/>
      <c r="B136" s="19"/>
      <c r="C136" s="19"/>
      <c r="D136" s="19"/>
      <c r="E136" s="19"/>
      <c r="F136" s="19"/>
      <c r="G136" s="19"/>
      <c r="H136" s="19"/>
      <c r="I136" s="19"/>
      <c r="J136" s="19"/>
      <c r="K136" s="19"/>
      <c r="L136" s="19"/>
      <c r="M136" s="19"/>
      <c r="N136" s="19"/>
      <c r="O136" s="19"/>
      <c r="P136" s="19"/>
      <c r="Q136" s="19"/>
      <c r="R136" s="19"/>
      <c r="S136" s="19"/>
      <c r="T136" s="19"/>
    </row>
    <row r="137" spans="1:20">
      <c r="A137" s="19"/>
      <c r="B137" s="19"/>
      <c r="C137" s="19"/>
      <c r="D137" s="19"/>
      <c r="E137" s="19"/>
      <c r="F137" s="19"/>
      <c r="G137" s="19"/>
      <c r="H137" s="19"/>
      <c r="I137" s="19"/>
      <c r="J137" s="19"/>
      <c r="K137" s="19"/>
      <c r="L137" s="19"/>
      <c r="M137" s="19"/>
      <c r="N137" s="19"/>
      <c r="O137" s="19"/>
      <c r="P137" s="19"/>
      <c r="Q137" s="19"/>
      <c r="R137" s="19"/>
      <c r="S137" s="19"/>
      <c r="T137" s="19"/>
    </row>
    <row r="138" spans="1:20">
      <c r="A138" s="19"/>
      <c r="B138" s="19"/>
      <c r="C138" s="19"/>
      <c r="D138" s="19"/>
      <c r="E138" s="19"/>
      <c r="F138" s="19"/>
      <c r="G138" s="19"/>
      <c r="H138" s="19"/>
      <c r="I138" s="19"/>
      <c r="J138" s="19"/>
      <c r="K138" s="19"/>
      <c r="L138" s="19"/>
      <c r="M138" s="19"/>
      <c r="N138" s="19"/>
      <c r="O138" s="19"/>
      <c r="P138" s="19"/>
      <c r="Q138" s="19"/>
      <c r="R138" s="19"/>
      <c r="S138" s="19"/>
      <c r="T138" s="19"/>
    </row>
    <row r="139" spans="1:20">
      <c r="A139" s="19"/>
      <c r="B139" s="19"/>
      <c r="C139" s="19"/>
      <c r="D139" s="19"/>
      <c r="E139" s="19"/>
      <c r="F139" s="19"/>
      <c r="G139" s="19"/>
      <c r="H139" s="19"/>
      <c r="I139" s="19"/>
      <c r="J139" s="19"/>
      <c r="K139" s="19"/>
      <c r="L139" s="19"/>
      <c r="M139" s="19"/>
      <c r="N139" s="19"/>
      <c r="O139" s="19"/>
      <c r="P139" s="19"/>
      <c r="Q139" s="19"/>
      <c r="R139" s="19"/>
      <c r="S139" s="19"/>
      <c r="T139" s="19"/>
    </row>
    <row r="140" spans="1:20">
      <c r="A140" s="19"/>
      <c r="B140" s="19"/>
      <c r="C140" s="19"/>
      <c r="D140" s="19"/>
      <c r="E140" s="19"/>
      <c r="F140" s="19"/>
      <c r="G140" s="19"/>
      <c r="H140" s="19"/>
      <c r="I140" s="19"/>
      <c r="J140" s="19"/>
      <c r="K140" s="19"/>
      <c r="L140" s="19"/>
      <c r="M140" s="19"/>
      <c r="N140" s="19"/>
      <c r="O140" s="19"/>
      <c r="P140" s="19"/>
      <c r="Q140" s="19"/>
      <c r="R140" s="19"/>
      <c r="S140" s="19"/>
      <c r="T140" s="19"/>
    </row>
    <row r="141" spans="1:20">
      <c r="A141" s="19"/>
      <c r="B141" s="19"/>
      <c r="C141" s="19"/>
      <c r="D141" s="19"/>
      <c r="E141" s="19"/>
      <c r="F141" s="19"/>
      <c r="G141" s="19"/>
      <c r="H141" s="19"/>
      <c r="I141" s="19"/>
      <c r="J141" s="19"/>
      <c r="K141" s="19"/>
      <c r="L141" s="19"/>
      <c r="M141" s="19"/>
      <c r="N141" s="19"/>
      <c r="O141" s="19"/>
      <c r="P141" s="19"/>
      <c r="Q141" s="19"/>
      <c r="R141" s="19"/>
      <c r="S141" s="19"/>
      <c r="T141" s="19"/>
    </row>
    <row r="142" spans="1:20">
      <c r="A142" s="19"/>
      <c r="B142" s="19"/>
      <c r="C142" s="19"/>
      <c r="D142" s="19"/>
      <c r="E142" s="19"/>
      <c r="F142" s="19"/>
      <c r="G142" s="19"/>
      <c r="H142" s="19"/>
      <c r="I142" s="19"/>
      <c r="J142" s="19"/>
      <c r="K142" s="19"/>
      <c r="L142" s="19"/>
      <c r="M142" s="19"/>
      <c r="N142" s="19"/>
      <c r="O142" s="19"/>
      <c r="P142" s="19"/>
      <c r="Q142" s="19"/>
      <c r="R142" s="19"/>
      <c r="S142" s="19"/>
      <c r="T142" s="19"/>
    </row>
    <row r="143" spans="1:20">
      <c r="A143" s="19"/>
      <c r="B143" s="19"/>
      <c r="C143" s="19"/>
      <c r="D143" s="19"/>
      <c r="E143" s="19"/>
      <c r="F143" s="19"/>
      <c r="G143" s="19"/>
      <c r="H143" s="19"/>
      <c r="I143" s="19"/>
      <c r="J143" s="19"/>
      <c r="K143" s="19"/>
      <c r="L143" s="19"/>
      <c r="M143" s="19"/>
      <c r="N143" s="19"/>
      <c r="O143" s="19"/>
      <c r="P143" s="19"/>
      <c r="Q143" s="19"/>
      <c r="R143" s="19"/>
      <c r="S143" s="19"/>
      <c r="T143" s="19"/>
    </row>
    <row r="144" spans="1:20">
      <c r="A144" s="19"/>
      <c r="B144" s="19"/>
      <c r="C144" s="19"/>
      <c r="D144" s="19"/>
      <c r="E144" s="19"/>
      <c r="F144" s="19"/>
      <c r="G144" s="19"/>
      <c r="H144" s="19"/>
      <c r="I144" s="19"/>
      <c r="J144" s="19"/>
      <c r="K144" s="19"/>
      <c r="L144" s="19"/>
      <c r="M144" s="19"/>
      <c r="N144" s="19"/>
      <c r="O144" s="19"/>
      <c r="P144" s="19"/>
      <c r="Q144" s="19"/>
      <c r="R144" s="19"/>
      <c r="S144" s="19"/>
      <c r="T144" s="19"/>
    </row>
    <row r="145" spans="1:36">
      <c r="A145" s="19"/>
      <c r="B145" s="19"/>
      <c r="C145" s="19"/>
      <c r="D145" s="19"/>
      <c r="E145" s="19"/>
      <c r="F145" s="19"/>
      <c r="G145" s="19"/>
      <c r="H145" s="19"/>
      <c r="I145" s="19"/>
      <c r="J145" s="19"/>
      <c r="K145" s="19"/>
      <c r="L145" s="19"/>
      <c r="M145" s="19"/>
      <c r="N145" s="19"/>
      <c r="O145" s="19"/>
      <c r="P145" s="19"/>
      <c r="Q145" s="19"/>
      <c r="R145" s="19"/>
      <c r="S145" s="19"/>
      <c r="T145" s="19"/>
    </row>
    <row r="146" spans="1:36">
      <c r="A146" s="19"/>
      <c r="B146" s="19"/>
      <c r="C146" s="19"/>
      <c r="D146" s="19"/>
      <c r="E146" s="19"/>
      <c r="F146" s="19"/>
      <c r="G146" s="19"/>
      <c r="H146" s="19"/>
      <c r="I146" s="19"/>
      <c r="J146" s="19"/>
      <c r="K146" s="19"/>
      <c r="L146" s="19"/>
      <c r="M146" s="19"/>
      <c r="N146" s="19"/>
      <c r="O146" s="19"/>
      <c r="P146" s="19"/>
      <c r="Q146" s="19"/>
      <c r="R146" s="19"/>
      <c r="S146" s="19"/>
      <c r="T146" s="19"/>
    </row>
    <row r="147" spans="1:36">
      <c r="A147" s="19"/>
      <c r="B147" s="19"/>
      <c r="C147" s="19"/>
      <c r="D147" s="19"/>
      <c r="E147" s="19"/>
      <c r="F147" s="19"/>
      <c r="G147" s="19"/>
      <c r="H147" s="19"/>
      <c r="I147" s="19"/>
      <c r="J147" s="19"/>
      <c r="K147" s="19"/>
      <c r="L147" s="19"/>
      <c r="M147" s="19"/>
      <c r="N147" s="19"/>
      <c r="O147" s="19"/>
      <c r="P147" s="19"/>
      <c r="Q147" s="19"/>
      <c r="R147" s="19"/>
      <c r="S147" s="19"/>
      <c r="T147" s="19"/>
    </row>
    <row r="148" spans="1:36">
      <c r="A148" s="19"/>
      <c r="B148" s="19"/>
      <c r="C148" s="19"/>
      <c r="D148" s="19"/>
      <c r="E148" s="19"/>
      <c r="F148" s="19"/>
      <c r="G148" s="19"/>
      <c r="H148" s="19"/>
      <c r="I148" s="19"/>
      <c r="J148" s="19"/>
      <c r="K148" s="19"/>
      <c r="L148" s="19"/>
      <c r="M148" s="19"/>
      <c r="N148" s="19"/>
      <c r="O148" s="19"/>
      <c r="P148" s="19"/>
      <c r="Q148" s="19"/>
      <c r="R148" s="19"/>
      <c r="S148" s="19"/>
      <c r="T148" s="19"/>
    </row>
    <row r="149" spans="1:36">
      <c r="A149" s="19"/>
      <c r="B149" s="19"/>
      <c r="C149" s="19"/>
      <c r="D149" s="19"/>
      <c r="E149" s="19"/>
      <c r="F149" s="19"/>
      <c r="G149" s="19"/>
      <c r="H149" s="19"/>
      <c r="I149" s="19"/>
      <c r="J149" s="19"/>
      <c r="K149" s="19"/>
      <c r="L149" s="19"/>
      <c r="M149" s="19"/>
      <c r="N149" s="19"/>
      <c r="O149" s="19"/>
      <c r="P149" s="19"/>
      <c r="Q149" s="19"/>
      <c r="R149" s="19"/>
      <c r="S149" s="19"/>
      <c r="T149" s="19"/>
    </row>
    <row r="150" spans="1:36">
      <c r="A150" s="19"/>
      <c r="B150" s="19"/>
      <c r="C150" s="19"/>
      <c r="D150" s="19"/>
      <c r="E150" s="19"/>
      <c r="F150" s="19"/>
      <c r="G150" s="19"/>
      <c r="H150" s="19"/>
      <c r="I150" s="19"/>
      <c r="J150" s="19"/>
      <c r="K150" s="19"/>
      <c r="L150" s="19"/>
      <c r="M150" s="19"/>
      <c r="N150" s="19"/>
      <c r="O150" s="19"/>
      <c r="P150" s="19"/>
      <c r="Q150" s="19"/>
      <c r="R150" s="19"/>
      <c r="S150" s="19"/>
      <c r="T150" s="19"/>
    </row>
    <row r="151" spans="1:36">
      <c r="A151" s="19"/>
      <c r="B151" s="19"/>
      <c r="C151" s="19"/>
      <c r="D151" s="19"/>
      <c r="E151" s="19"/>
      <c r="F151" s="19"/>
      <c r="G151" s="19"/>
      <c r="H151" s="19"/>
      <c r="I151" s="19"/>
      <c r="J151" s="19"/>
      <c r="K151" s="19"/>
      <c r="L151" s="19"/>
      <c r="M151" s="19"/>
      <c r="N151" s="19"/>
      <c r="O151" s="19"/>
      <c r="P151" s="19"/>
      <c r="Q151" s="19"/>
      <c r="R151" s="19"/>
      <c r="S151" s="19"/>
      <c r="T151" s="19"/>
    </row>
    <row r="152" spans="1:36">
      <c r="A152" s="19"/>
      <c r="B152" s="19"/>
      <c r="C152" s="19"/>
      <c r="D152" s="19"/>
      <c r="E152" s="19"/>
      <c r="F152" s="19"/>
      <c r="G152" s="19"/>
      <c r="H152" s="19"/>
      <c r="I152" s="19"/>
      <c r="J152" s="19"/>
      <c r="K152" s="19"/>
      <c r="L152" s="19"/>
      <c r="M152" s="19"/>
      <c r="N152" s="19"/>
      <c r="O152" s="19"/>
      <c r="P152" s="19"/>
      <c r="Q152" s="19"/>
      <c r="R152" s="19"/>
      <c r="S152" s="19"/>
      <c r="T152" s="19"/>
    </row>
    <row r="153" spans="1:36">
      <c r="A153" s="19"/>
      <c r="B153" s="19"/>
      <c r="C153" s="19"/>
      <c r="D153" s="19"/>
      <c r="E153" s="19"/>
      <c r="F153" s="19"/>
      <c r="G153" s="19"/>
      <c r="H153" s="19"/>
      <c r="I153" s="19"/>
      <c r="J153" s="19"/>
      <c r="K153" s="19"/>
      <c r="L153" s="19"/>
      <c r="M153" s="19"/>
      <c r="N153" s="19"/>
      <c r="O153" s="19"/>
      <c r="P153" s="19"/>
      <c r="Q153" s="19"/>
      <c r="R153" s="19"/>
      <c r="S153" s="19"/>
      <c r="T153" s="19"/>
    </row>
    <row r="154" spans="1:36">
      <c r="A154" s="19"/>
      <c r="B154" s="19"/>
      <c r="C154" s="19"/>
      <c r="D154" s="19"/>
      <c r="E154" s="19"/>
      <c r="F154" s="19"/>
      <c r="G154" s="19"/>
      <c r="H154" s="19"/>
      <c r="I154" s="19"/>
      <c r="J154" s="19"/>
      <c r="K154" s="19"/>
      <c r="L154" s="19"/>
      <c r="M154" s="19"/>
      <c r="N154" s="19"/>
      <c r="O154" s="19"/>
      <c r="P154" s="19"/>
      <c r="Q154" s="19"/>
      <c r="R154" s="19"/>
      <c r="S154" s="19"/>
      <c r="T154" s="19"/>
    </row>
    <row r="155" spans="1:36">
      <c r="A155" s="19"/>
      <c r="B155" s="19"/>
      <c r="C155" s="19"/>
      <c r="D155" s="19"/>
      <c r="E155" s="19"/>
      <c r="F155" s="19"/>
      <c r="G155" s="19"/>
      <c r="H155" s="19"/>
      <c r="I155" s="19"/>
      <c r="J155" s="19"/>
      <c r="K155" s="19"/>
      <c r="L155" s="19"/>
      <c r="M155" s="19"/>
      <c r="N155" s="19"/>
      <c r="O155" s="19"/>
      <c r="P155" s="19"/>
      <c r="Q155" s="19"/>
      <c r="R155" s="19"/>
      <c r="S155" s="19"/>
      <c r="T155" s="19"/>
    </row>
    <row r="156" spans="1:36">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row>
    <row r="157" spans="1:36">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row>
    <row r="158" spans="1:36">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row>
    <row r="159" spans="1:36">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row>
    <row r="160" spans="1:36">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row>
    <row r="161" spans="1:36">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row>
    <row r="162" spans="1:36">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row>
    <row r="163" spans="1:36">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row>
    <row r="164" spans="1:36">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row>
    <row r="165" spans="1:36">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row>
    <row r="166" spans="1:36">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row>
    <row r="167" spans="1:36">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row>
    <row r="168" spans="1:36">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row>
    <row r="169" spans="1:36">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row>
    <row r="170" spans="1:36">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row>
    <row r="171" spans="1:36">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row>
    <row r="172" spans="1:36">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row>
    <row r="173" spans="1:36">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row>
    <row r="174" spans="1:36">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row>
    <row r="175" spans="1:36">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row>
    <row r="176" spans="1:36">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row>
    <row r="177" spans="1:36">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row>
    <row r="178" spans="1:36">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row>
    <row r="179" spans="1:36">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row>
    <row r="180" spans="1:36">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row>
    <row r="181" spans="1:36">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row>
    <row r="182" spans="1:36">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row>
    <row r="183" spans="1:36">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row>
    <row r="184" spans="1:36">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row>
    <row r="185" spans="1:36">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row>
    <row r="186" spans="1:36">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row>
    <row r="187" spans="1:36">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row>
    <row r="188" spans="1:36">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row>
    <row r="189" spans="1:36">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row>
    <row r="190" spans="1:36">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row>
    <row r="191" spans="1:36">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row>
    <row r="192" spans="1:36">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row>
    <row r="193" spans="1:36">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row>
    <row r="194" spans="1:36">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row>
    <row r="195" spans="1:36">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row>
    <row r="196" spans="1:36">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row>
    <row r="197" spans="1:36">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row>
    <row r="198" spans="1:36">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row>
    <row r="199" spans="1:36">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row>
    <row r="200" spans="1:36">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row>
    <row r="201" spans="1:36">
      <c r="A201" s="19"/>
      <c r="B201" s="19"/>
      <c r="C201" s="19"/>
      <c r="D201" s="19"/>
      <c r="E201" s="19"/>
      <c r="F201" s="19"/>
      <c r="G201" s="19"/>
      <c r="H201" s="19"/>
      <c r="I201" s="19"/>
      <c r="J201" s="19"/>
      <c r="K201" s="19"/>
      <c r="L201" s="19"/>
      <c r="M201" s="19"/>
      <c r="N201" s="19"/>
    </row>
    <row r="202" spans="1:36">
      <c r="A202" s="19"/>
      <c r="B202" s="19"/>
      <c r="C202" s="19"/>
      <c r="D202" s="19"/>
      <c r="E202" s="19"/>
      <c r="F202" s="19"/>
      <c r="G202" s="19"/>
      <c r="H202" s="19"/>
      <c r="I202" s="19"/>
      <c r="J202" s="19"/>
      <c r="K202" s="19"/>
      <c r="L202" s="19"/>
      <c r="M202" s="19"/>
      <c r="N202" s="19"/>
    </row>
    <row r="203" spans="1:36">
      <c r="A203" s="19"/>
      <c r="B203" s="19"/>
      <c r="C203" s="19"/>
      <c r="D203" s="19"/>
      <c r="E203" s="19"/>
      <c r="F203" s="19"/>
      <c r="G203" s="19"/>
      <c r="H203" s="19"/>
      <c r="I203" s="19"/>
      <c r="J203" s="19"/>
      <c r="K203" s="19"/>
      <c r="L203" s="19"/>
      <c r="M203" s="19"/>
      <c r="N203" s="19"/>
    </row>
    <row r="204" spans="1:36">
      <c r="A204" s="19"/>
      <c r="B204" s="19"/>
      <c r="C204" s="19"/>
      <c r="D204" s="19"/>
      <c r="E204" s="19"/>
      <c r="F204" s="19"/>
      <c r="G204" s="19"/>
      <c r="H204" s="19"/>
      <c r="I204" s="19"/>
      <c r="J204" s="19"/>
      <c r="K204" s="19"/>
      <c r="L204" s="19"/>
      <c r="M204" s="19"/>
      <c r="N204" s="19"/>
    </row>
    <row r="205" spans="1:36">
      <c r="A205" s="19"/>
      <c r="B205" s="19"/>
      <c r="C205" s="19"/>
      <c r="D205" s="19"/>
      <c r="E205" s="19"/>
      <c r="F205" s="19"/>
      <c r="G205" s="19"/>
      <c r="H205" s="19"/>
      <c r="I205" s="19"/>
      <c r="J205" s="19"/>
      <c r="K205" s="19"/>
      <c r="L205" s="19"/>
      <c r="M205" s="19"/>
      <c r="N205" s="19"/>
    </row>
    <row r="206" spans="1:36">
      <c r="A206" s="19"/>
      <c r="B206" s="19"/>
      <c r="C206" s="19"/>
      <c r="D206" s="19"/>
      <c r="E206" s="19"/>
      <c r="F206" s="19"/>
      <c r="G206" s="19"/>
      <c r="H206" s="19"/>
      <c r="I206" s="19"/>
      <c r="J206" s="19"/>
      <c r="K206" s="19"/>
      <c r="L206" s="19"/>
      <c r="M206" s="19"/>
      <c r="N206" s="19"/>
    </row>
    <row r="207" spans="1:36">
      <c r="A207" s="19"/>
      <c r="B207" s="19"/>
      <c r="C207" s="19"/>
      <c r="D207" s="19"/>
      <c r="E207" s="19"/>
      <c r="F207" s="19"/>
      <c r="G207" s="19"/>
      <c r="H207" s="19"/>
      <c r="I207" s="19"/>
      <c r="J207" s="19"/>
      <c r="K207" s="19"/>
      <c r="L207" s="19"/>
      <c r="M207" s="19"/>
      <c r="N207" s="19"/>
    </row>
    <row r="208" spans="1:36">
      <c r="A208" s="19"/>
      <c r="B208" s="19"/>
      <c r="C208" s="19"/>
      <c r="D208" s="19"/>
      <c r="E208" s="19"/>
      <c r="F208" s="19"/>
      <c r="G208" s="19"/>
      <c r="H208" s="19"/>
      <c r="I208" s="19"/>
      <c r="J208" s="19"/>
      <c r="K208" s="19"/>
      <c r="L208" s="19"/>
      <c r="M208" s="19"/>
      <c r="N208" s="19"/>
    </row>
    <row r="209" spans="1:14">
      <c r="A209" s="19"/>
      <c r="B209" s="19"/>
      <c r="C209" s="19"/>
      <c r="D209" s="19"/>
      <c r="E209" s="19"/>
      <c r="F209" s="19"/>
      <c r="G209" s="19"/>
      <c r="H209" s="19"/>
      <c r="I209" s="19"/>
      <c r="J209" s="19"/>
      <c r="K209" s="19"/>
      <c r="L209" s="19"/>
      <c r="M209" s="19"/>
      <c r="N209" s="19"/>
    </row>
    <row r="210" spans="1:14">
      <c r="A210" s="19"/>
      <c r="B210" s="19"/>
      <c r="C210" s="19"/>
      <c r="D210" s="19"/>
      <c r="E210" s="19"/>
      <c r="F210" s="19"/>
      <c r="G210" s="19"/>
      <c r="H210" s="19"/>
      <c r="I210" s="19"/>
      <c r="J210" s="19"/>
      <c r="K210" s="19"/>
      <c r="L210" s="19"/>
      <c r="M210" s="19"/>
      <c r="N210" s="19"/>
    </row>
    <row r="211" spans="1:14">
      <c r="A211" s="19"/>
      <c r="B211" s="19"/>
      <c r="C211" s="19"/>
      <c r="D211" s="19"/>
      <c r="E211" s="19"/>
      <c r="F211" s="19"/>
      <c r="G211" s="19"/>
      <c r="H211" s="19"/>
      <c r="I211" s="19"/>
      <c r="J211" s="19"/>
      <c r="K211" s="19"/>
      <c r="L211" s="19"/>
      <c r="M211" s="19"/>
      <c r="N211" s="19"/>
    </row>
    <row r="212" spans="1:14">
      <c r="A212" s="19"/>
      <c r="B212" s="19"/>
      <c r="C212" s="19"/>
      <c r="D212" s="19"/>
      <c r="E212" s="19"/>
      <c r="F212" s="19"/>
      <c r="G212" s="19"/>
      <c r="H212" s="19"/>
      <c r="I212" s="19"/>
      <c r="J212" s="19"/>
      <c r="K212" s="19"/>
      <c r="L212" s="19"/>
      <c r="M212" s="19"/>
      <c r="N212" s="19"/>
    </row>
    <row r="213" spans="1:14">
      <c r="A213" s="19"/>
      <c r="B213" s="19"/>
      <c r="C213" s="19"/>
      <c r="D213" s="19"/>
      <c r="E213" s="19"/>
      <c r="F213" s="19"/>
      <c r="G213" s="19"/>
      <c r="H213" s="19"/>
      <c r="I213" s="19"/>
      <c r="J213" s="19"/>
      <c r="K213" s="19"/>
      <c r="L213" s="19"/>
      <c r="M213" s="19"/>
      <c r="N213" s="19"/>
    </row>
    <row r="214" spans="1:14">
      <c r="A214" s="19"/>
      <c r="B214" s="19"/>
      <c r="C214" s="19"/>
      <c r="D214" s="19"/>
      <c r="E214" s="19"/>
      <c r="F214" s="19"/>
      <c r="G214" s="19"/>
      <c r="H214" s="19"/>
      <c r="I214" s="19"/>
      <c r="J214" s="19"/>
      <c r="K214" s="19"/>
      <c r="L214" s="19"/>
      <c r="M214" s="19"/>
      <c r="N214" s="19"/>
    </row>
    <row r="215" spans="1:14">
      <c r="A215" s="19"/>
      <c r="B215" s="19"/>
      <c r="C215" s="19"/>
      <c r="D215" s="19"/>
      <c r="E215" s="19"/>
      <c r="F215" s="19"/>
      <c r="G215" s="19"/>
      <c r="H215" s="19"/>
      <c r="I215" s="19"/>
      <c r="J215" s="19"/>
      <c r="K215" s="19"/>
      <c r="L215" s="19"/>
      <c r="M215" s="19"/>
      <c r="N215" s="19"/>
    </row>
    <row r="216" spans="1:14">
      <c r="A216" s="19"/>
      <c r="B216" s="19"/>
      <c r="C216" s="19"/>
      <c r="D216" s="19"/>
      <c r="E216" s="19"/>
      <c r="F216" s="19"/>
      <c r="G216" s="19"/>
      <c r="H216" s="19"/>
      <c r="I216" s="19"/>
      <c r="J216" s="19"/>
      <c r="K216" s="19"/>
      <c r="L216" s="19"/>
      <c r="M216" s="19"/>
      <c r="N216" s="19"/>
    </row>
    <row r="217" spans="1:14">
      <c r="A217" s="19"/>
      <c r="B217" s="19"/>
      <c r="C217" s="19"/>
      <c r="D217" s="19"/>
      <c r="E217" s="19"/>
      <c r="F217" s="19"/>
      <c r="G217" s="19"/>
      <c r="H217" s="19"/>
      <c r="I217" s="19"/>
      <c r="J217" s="19"/>
      <c r="K217" s="19"/>
      <c r="L217" s="19"/>
      <c r="M217" s="19"/>
      <c r="N217" s="19"/>
    </row>
    <row r="218" spans="1:14">
      <c r="A218" s="19"/>
      <c r="B218" s="19"/>
      <c r="C218" s="19"/>
      <c r="D218" s="19"/>
      <c r="E218" s="19"/>
      <c r="F218" s="19"/>
      <c r="G218" s="19"/>
      <c r="H218" s="19"/>
      <c r="I218" s="19"/>
      <c r="J218" s="19"/>
      <c r="K218" s="19"/>
      <c r="L218" s="19"/>
      <c r="M218" s="19"/>
      <c r="N218" s="19"/>
    </row>
    <row r="219" spans="1:14">
      <c r="A219" s="19"/>
      <c r="B219" s="19"/>
      <c r="C219" s="19"/>
      <c r="D219" s="19"/>
      <c r="E219" s="19"/>
      <c r="F219" s="19"/>
      <c r="G219" s="19"/>
      <c r="H219" s="19"/>
      <c r="I219" s="19"/>
      <c r="J219" s="19"/>
      <c r="K219" s="19"/>
      <c r="L219" s="19"/>
      <c r="M219" s="19"/>
      <c r="N219" s="19"/>
    </row>
    <row r="220" spans="1:14">
      <c r="A220" s="19"/>
      <c r="B220" s="19"/>
      <c r="C220" s="19"/>
      <c r="D220" s="19"/>
      <c r="E220" s="19"/>
      <c r="F220" s="19"/>
      <c r="G220" s="19"/>
      <c r="H220" s="19"/>
      <c r="I220" s="19"/>
      <c r="J220" s="19"/>
      <c r="K220" s="19"/>
      <c r="L220" s="19"/>
      <c r="M220" s="19"/>
      <c r="N220" s="19"/>
    </row>
    <row r="221" spans="1:14">
      <c r="A221" s="19"/>
      <c r="B221" s="19"/>
      <c r="C221" s="19"/>
      <c r="D221" s="19"/>
      <c r="E221" s="19"/>
      <c r="F221" s="19"/>
      <c r="G221" s="19"/>
      <c r="H221" s="19"/>
      <c r="I221" s="19"/>
      <c r="J221" s="19"/>
      <c r="K221" s="19"/>
      <c r="L221" s="19"/>
      <c r="M221" s="19"/>
      <c r="N221" s="19"/>
    </row>
    <row r="222" spans="1:14">
      <c r="A222" s="19"/>
      <c r="B222" s="19"/>
      <c r="C222" s="19"/>
      <c r="D222" s="19"/>
      <c r="E222" s="19"/>
      <c r="F222" s="19"/>
      <c r="G222" s="19"/>
      <c r="H222" s="19"/>
      <c r="I222" s="19"/>
      <c r="J222" s="19"/>
      <c r="K222" s="19"/>
      <c r="L222" s="19"/>
      <c r="M222" s="19"/>
      <c r="N222" s="19"/>
    </row>
    <row r="223" spans="1:14">
      <c r="A223" s="19"/>
      <c r="B223" s="19"/>
      <c r="C223" s="19"/>
      <c r="D223" s="19"/>
      <c r="E223" s="19"/>
      <c r="F223" s="19"/>
      <c r="G223" s="19"/>
      <c r="H223" s="19"/>
      <c r="I223" s="19"/>
      <c r="J223" s="19"/>
      <c r="K223" s="19"/>
      <c r="L223" s="19"/>
      <c r="M223" s="19"/>
      <c r="N223" s="19"/>
    </row>
    <row r="224" spans="1:14">
      <c r="A224" s="19"/>
      <c r="B224" s="19"/>
      <c r="C224" s="19"/>
      <c r="D224" s="19"/>
      <c r="E224" s="19"/>
      <c r="F224" s="19"/>
      <c r="G224" s="19"/>
      <c r="H224" s="19"/>
      <c r="I224" s="19"/>
      <c r="J224" s="19"/>
      <c r="K224" s="19"/>
      <c r="L224" s="19"/>
      <c r="M224" s="19"/>
      <c r="N224" s="19"/>
    </row>
    <row r="225" spans="1:14">
      <c r="A225" s="19"/>
      <c r="B225" s="19"/>
      <c r="C225" s="19"/>
      <c r="D225" s="19"/>
      <c r="E225" s="19"/>
      <c r="F225" s="19"/>
      <c r="G225" s="19"/>
      <c r="H225" s="19"/>
      <c r="I225" s="19"/>
      <c r="J225" s="19"/>
      <c r="K225" s="19"/>
      <c r="L225" s="19"/>
      <c r="M225" s="19"/>
      <c r="N225" s="19"/>
    </row>
    <row r="226" spans="1:14">
      <c r="A226" s="19"/>
      <c r="B226" s="19"/>
      <c r="C226" s="19"/>
      <c r="D226" s="19"/>
      <c r="E226" s="19"/>
      <c r="F226" s="19"/>
      <c r="G226" s="19"/>
      <c r="H226" s="19"/>
      <c r="I226" s="19"/>
      <c r="J226" s="19"/>
      <c r="K226" s="19"/>
      <c r="L226" s="19"/>
      <c r="M226" s="19"/>
      <c r="N226" s="19"/>
    </row>
    <row r="227" spans="1:14">
      <c r="A227" s="19"/>
      <c r="B227" s="19"/>
      <c r="C227" s="19"/>
      <c r="D227" s="19"/>
      <c r="E227" s="19"/>
      <c r="F227" s="19"/>
      <c r="G227" s="19"/>
      <c r="H227" s="19"/>
      <c r="I227" s="19"/>
      <c r="J227" s="19"/>
      <c r="K227" s="19"/>
      <c r="L227" s="19"/>
      <c r="M227" s="19"/>
      <c r="N227" s="19"/>
    </row>
    <row r="228" spans="1:14">
      <c r="A228" s="19"/>
      <c r="B228" s="19"/>
      <c r="C228" s="19"/>
      <c r="D228" s="19"/>
      <c r="E228" s="19"/>
      <c r="F228" s="19"/>
      <c r="G228" s="19"/>
      <c r="H228" s="19"/>
      <c r="I228" s="19"/>
      <c r="J228" s="19"/>
      <c r="K228" s="19"/>
      <c r="L228" s="19"/>
      <c r="M228" s="19"/>
      <c r="N228" s="19"/>
    </row>
    <row r="229" spans="1:14">
      <c r="A229" s="19"/>
      <c r="B229" s="19"/>
      <c r="C229" s="19"/>
      <c r="D229" s="19"/>
      <c r="E229" s="19"/>
      <c r="F229" s="19"/>
      <c r="G229" s="19"/>
      <c r="H229" s="19"/>
      <c r="I229" s="19"/>
      <c r="J229" s="19"/>
      <c r="K229" s="19"/>
      <c r="L229" s="19"/>
      <c r="M229" s="19"/>
      <c r="N229" s="19"/>
    </row>
    <row r="230" spans="1:14">
      <c r="A230" s="19"/>
      <c r="B230" s="19"/>
      <c r="C230" s="19"/>
      <c r="D230" s="19"/>
      <c r="E230" s="19"/>
      <c r="F230" s="19"/>
      <c r="G230" s="19"/>
      <c r="H230" s="19"/>
      <c r="I230" s="19"/>
      <c r="J230" s="19"/>
      <c r="K230" s="19"/>
      <c r="L230" s="19"/>
      <c r="M230" s="19"/>
      <c r="N230" s="19"/>
    </row>
    <row r="231" spans="1:14">
      <c r="A231" s="19"/>
      <c r="B231" s="19"/>
      <c r="C231" s="19"/>
      <c r="D231" s="19"/>
      <c r="E231" s="19"/>
      <c r="F231" s="19"/>
      <c r="G231" s="19"/>
      <c r="H231" s="19"/>
      <c r="I231" s="19"/>
      <c r="J231" s="19"/>
      <c r="K231" s="19"/>
      <c r="L231" s="19"/>
      <c r="M231" s="19"/>
      <c r="N231" s="19"/>
    </row>
    <row r="232" spans="1:14">
      <c r="A232" s="19"/>
      <c r="B232" s="19"/>
      <c r="C232" s="19"/>
      <c r="D232" s="19"/>
      <c r="E232" s="19"/>
      <c r="F232" s="19"/>
      <c r="G232" s="19"/>
      <c r="H232" s="19"/>
      <c r="I232" s="19"/>
      <c r="J232" s="19"/>
      <c r="K232" s="19"/>
      <c r="L232" s="19"/>
      <c r="M232" s="19"/>
      <c r="N232" s="19"/>
    </row>
    <row r="233" spans="1:14">
      <c r="A233" s="19"/>
      <c r="B233" s="19"/>
      <c r="C233" s="19"/>
      <c r="D233" s="19"/>
      <c r="E233" s="19"/>
      <c r="F233" s="19"/>
      <c r="G233" s="19"/>
      <c r="H233" s="19"/>
      <c r="I233" s="19"/>
      <c r="J233" s="19"/>
      <c r="K233" s="19"/>
      <c r="L233" s="19"/>
      <c r="M233" s="19"/>
      <c r="N233" s="19"/>
    </row>
    <row r="234" spans="1:14">
      <c r="A234" s="19"/>
      <c r="B234" s="19"/>
      <c r="C234" s="19"/>
      <c r="D234" s="19"/>
      <c r="E234" s="19"/>
      <c r="F234" s="19"/>
      <c r="G234" s="19"/>
      <c r="H234" s="19"/>
      <c r="I234" s="19"/>
      <c r="J234" s="19"/>
      <c r="K234" s="19"/>
      <c r="L234" s="19"/>
      <c r="M234" s="19"/>
      <c r="N234" s="19"/>
    </row>
    <row r="235" spans="1:14">
      <c r="A235" s="19"/>
      <c r="B235" s="19"/>
      <c r="C235" s="19"/>
      <c r="D235" s="19"/>
      <c r="E235" s="19"/>
      <c r="F235" s="19"/>
      <c r="G235" s="19"/>
      <c r="H235" s="19"/>
      <c r="I235" s="19"/>
      <c r="J235" s="19"/>
      <c r="K235" s="19"/>
      <c r="L235" s="19"/>
      <c r="M235" s="19"/>
      <c r="N235" s="19"/>
    </row>
    <row r="236" spans="1:14">
      <c r="A236" s="19"/>
      <c r="B236" s="19"/>
      <c r="C236" s="19"/>
      <c r="D236" s="19"/>
      <c r="E236" s="19"/>
      <c r="F236" s="19"/>
      <c r="G236" s="19"/>
      <c r="H236" s="19"/>
      <c r="I236" s="19"/>
      <c r="J236" s="19"/>
      <c r="K236" s="19"/>
      <c r="L236" s="19"/>
      <c r="M236" s="19"/>
      <c r="N236" s="19"/>
    </row>
    <row r="237" spans="1:14">
      <c r="A237" s="19"/>
      <c r="B237" s="19"/>
      <c r="C237" s="19"/>
      <c r="D237" s="19"/>
      <c r="E237" s="19"/>
      <c r="F237" s="19"/>
      <c r="G237" s="19"/>
      <c r="H237" s="19"/>
      <c r="I237" s="19"/>
      <c r="J237" s="19"/>
      <c r="K237" s="19"/>
      <c r="L237" s="19"/>
      <c r="M237" s="19"/>
      <c r="N237" s="19"/>
    </row>
    <row r="238" spans="1:14">
      <c r="A238" s="19"/>
      <c r="B238" s="19"/>
      <c r="C238" s="19"/>
      <c r="D238" s="19"/>
      <c r="E238" s="19"/>
      <c r="F238" s="19"/>
      <c r="G238" s="19"/>
      <c r="H238" s="19"/>
      <c r="I238" s="19"/>
      <c r="J238" s="19"/>
      <c r="K238" s="19"/>
      <c r="L238" s="19"/>
      <c r="M238" s="19"/>
      <c r="N238" s="19"/>
    </row>
    <row r="239" spans="1:14">
      <c r="A239" s="19"/>
      <c r="B239" s="19"/>
      <c r="C239" s="19"/>
      <c r="D239" s="19"/>
      <c r="E239" s="19"/>
      <c r="F239" s="19"/>
      <c r="G239" s="19"/>
      <c r="H239" s="19"/>
      <c r="I239" s="19"/>
      <c r="J239" s="19"/>
      <c r="K239" s="19"/>
      <c r="L239" s="19"/>
      <c r="M239" s="19"/>
      <c r="N239" s="19"/>
    </row>
    <row r="240" spans="1:14">
      <c r="A240" s="19"/>
      <c r="B240" s="19"/>
      <c r="C240" s="19"/>
      <c r="D240" s="19"/>
      <c r="E240" s="19"/>
      <c r="F240" s="19"/>
      <c r="G240" s="19"/>
      <c r="H240" s="19"/>
      <c r="I240" s="19"/>
      <c r="J240" s="19"/>
      <c r="K240" s="19"/>
      <c r="L240" s="19"/>
      <c r="M240" s="19"/>
      <c r="N240" s="19"/>
    </row>
    <row r="241" spans="1:14">
      <c r="A241" s="19"/>
      <c r="B241" s="19"/>
      <c r="C241" s="19"/>
      <c r="D241" s="19"/>
      <c r="E241" s="19"/>
      <c r="F241" s="19"/>
      <c r="G241" s="19"/>
      <c r="H241" s="19"/>
      <c r="I241" s="19"/>
      <c r="J241" s="19"/>
      <c r="K241" s="19"/>
      <c r="L241" s="19"/>
      <c r="M241" s="19"/>
      <c r="N241" s="19"/>
    </row>
    <row r="242" spans="1:14">
      <c r="A242" s="19"/>
      <c r="B242" s="19"/>
      <c r="C242" s="19"/>
      <c r="D242" s="19"/>
      <c r="E242" s="19"/>
      <c r="F242" s="19"/>
      <c r="G242" s="19"/>
      <c r="H242" s="19"/>
      <c r="I242" s="19"/>
      <c r="J242" s="19"/>
      <c r="K242" s="19"/>
      <c r="L242" s="19"/>
      <c r="M242" s="19"/>
      <c r="N242" s="19"/>
    </row>
    <row r="243" spans="1:14">
      <c r="A243" s="19"/>
      <c r="B243" s="19"/>
      <c r="C243" s="19"/>
      <c r="D243" s="19"/>
      <c r="E243" s="19"/>
      <c r="F243" s="19"/>
      <c r="G243" s="19"/>
      <c r="H243" s="19"/>
      <c r="I243" s="19"/>
      <c r="J243" s="19"/>
      <c r="K243" s="19"/>
      <c r="L243" s="19"/>
      <c r="M243" s="19"/>
      <c r="N243" s="19"/>
    </row>
    <row r="244" spans="1:14">
      <c r="A244" s="19"/>
      <c r="B244" s="19"/>
      <c r="C244" s="19"/>
      <c r="D244" s="19"/>
      <c r="E244" s="19"/>
      <c r="F244" s="19"/>
      <c r="G244" s="19"/>
      <c r="H244" s="19"/>
      <c r="I244" s="19"/>
      <c r="J244" s="19"/>
      <c r="K244" s="19"/>
      <c r="L244" s="19"/>
      <c r="M244" s="19"/>
      <c r="N244" s="19"/>
    </row>
    <row r="245" spans="1:14">
      <c r="A245" s="19"/>
      <c r="B245" s="19"/>
      <c r="C245" s="19"/>
      <c r="D245" s="19"/>
      <c r="E245" s="19"/>
      <c r="F245" s="19"/>
      <c r="G245" s="19"/>
      <c r="H245" s="19"/>
      <c r="I245" s="19"/>
      <c r="J245" s="19"/>
      <c r="K245" s="19"/>
      <c r="L245" s="19"/>
      <c r="M245" s="19"/>
      <c r="N245" s="19"/>
    </row>
    <row r="246" spans="1:14">
      <c r="A246" s="19"/>
      <c r="B246" s="19"/>
      <c r="C246" s="19"/>
      <c r="D246" s="19"/>
      <c r="E246" s="19"/>
      <c r="F246" s="19"/>
      <c r="G246" s="19"/>
      <c r="H246" s="19"/>
      <c r="I246" s="19"/>
      <c r="J246" s="19"/>
      <c r="K246" s="19"/>
      <c r="L246" s="19"/>
      <c r="M246" s="19"/>
      <c r="N246" s="19"/>
    </row>
    <row r="247" spans="1:14">
      <c r="A247" s="19"/>
      <c r="B247" s="19"/>
      <c r="C247" s="19"/>
      <c r="D247" s="19"/>
      <c r="E247" s="19"/>
      <c r="F247" s="19"/>
      <c r="G247" s="19"/>
      <c r="H247" s="19"/>
      <c r="I247" s="19"/>
      <c r="J247" s="19"/>
      <c r="K247" s="19"/>
      <c r="L247" s="19"/>
      <c r="M247" s="19"/>
      <c r="N247" s="19"/>
    </row>
    <row r="248" spans="1:14">
      <c r="A248" s="19"/>
      <c r="B248" s="19"/>
      <c r="C248" s="19"/>
      <c r="D248" s="19"/>
      <c r="E248" s="19"/>
      <c r="F248" s="19"/>
      <c r="G248" s="19"/>
      <c r="H248" s="19"/>
      <c r="I248" s="19"/>
      <c r="J248" s="19"/>
      <c r="K248" s="19"/>
      <c r="L248" s="19"/>
      <c r="M248" s="19"/>
      <c r="N248" s="19"/>
    </row>
    <row r="249" spans="1:14">
      <c r="A249" s="19"/>
      <c r="B249" s="19"/>
      <c r="C249" s="19"/>
      <c r="D249" s="19"/>
      <c r="E249" s="19"/>
      <c r="F249" s="19"/>
      <c r="G249" s="19"/>
      <c r="H249" s="19"/>
      <c r="I249" s="19"/>
      <c r="J249" s="19"/>
      <c r="K249" s="19"/>
      <c r="L249" s="19"/>
      <c r="M249" s="19"/>
      <c r="N249" s="19"/>
    </row>
    <row r="250" spans="1:14">
      <c r="A250" s="19"/>
      <c r="B250" s="19"/>
      <c r="C250" s="19"/>
      <c r="D250" s="19"/>
      <c r="E250" s="19"/>
      <c r="F250" s="19"/>
      <c r="G250" s="19"/>
      <c r="H250" s="19"/>
      <c r="I250" s="19"/>
      <c r="J250" s="19"/>
      <c r="K250" s="19"/>
      <c r="L250" s="19"/>
      <c r="M250" s="19"/>
      <c r="N250" s="19"/>
    </row>
    <row r="251" spans="1:14">
      <c r="A251" s="19"/>
      <c r="B251" s="19"/>
      <c r="C251" s="19"/>
      <c r="D251" s="19"/>
      <c r="E251" s="19"/>
      <c r="F251" s="19"/>
      <c r="G251" s="19"/>
      <c r="H251" s="19"/>
      <c r="I251" s="19"/>
      <c r="J251" s="19"/>
      <c r="K251" s="19"/>
      <c r="L251" s="19"/>
      <c r="M251" s="19"/>
      <c r="N251" s="19"/>
    </row>
    <row r="252" spans="1:14">
      <c r="A252" s="19"/>
      <c r="B252" s="19"/>
      <c r="C252" s="19"/>
      <c r="D252" s="19"/>
      <c r="E252" s="19"/>
      <c r="F252" s="19"/>
      <c r="G252" s="19"/>
      <c r="H252" s="19"/>
      <c r="I252" s="19"/>
      <c r="J252" s="19"/>
      <c r="K252" s="19"/>
      <c r="L252" s="19"/>
      <c r="M252" s="19"/>
      <c r="N252" s="19"/>
    </row>
    <row r="253" spans="1:14">
      <c r="A253" s="19"/>
      <c r="B253" s="19"/>
      <c r="C253" s="19"/>
      <c r="D253" s="19"/>
      <c r="E253" s="19"/>
      <c r="F253" s="19"/>
      <c r="G253" s="19"/>
      <c r="H253" s="19"/>
      <c r="I253" s="19"/>
      <c r="J253" s="19"/>
      <c r="K253" s="19"/>
      <c r="L253" s="19"/>
      <c r="M253" s="19"/>
      <c r="N253" s="19"/>
    </row>
    <row r="254" spans="1:14">
      <c r="A254" s="19"/>
      <c r="B254" s="19"/>
      <c r="C254" s="19"/>
      <c r="D254" s="19"/>
      <c r="E254" s="19"/>
      <c r="F254" s="19"/>
      <c r="G254" s="19"/>
      <c r="H254" s="19"/>
      <c r="I254" s="19"/>
      <c r="J254" s="19"/>
      <c r="K254" s="19"/>
      <c r="L254" s="19"/>
      <c r="M254" s="19"/>
      <c r="N254" s="19"/>
    </row>
    <row r="255" spans="1:14">
      <c r="A255" s="19"/>
      <c r="B255" s="19"/>
      <c r="C255" s="19"/>
      <c r="D255" s="19"/>
      <c r="E255" s="19"/>
      <c r="F255" s="19"/>
      <c r="G255" s="19"/>
      <c r="H255" s="19"/>
      <c r="I255" s="19"/>
      <c r="J255" s="19"/>
      <c r="K255" s="19"/>
      <c r="L255" s="19"/>
      <c r="M255" s="19"/>
      <c r="N255" s="19"/>
    </row>
    <row r="256" spans="1:14">
      <c r="A256" s="19"/>
      <c r="B256" s="19"/>
      <c r="C256" s="19"/>
      <c r="D256" s="19"/>
      <c r="E256" s="19"/>
      <c r="F256" s="19"/>
      <c r="G256" s="19"/>
      <c r="H256" s="19"/>
      <c r="I256" s="19"/>
      <c r="J256" s="19"/>
      <c r="K256" s="19"/>
      <c r="L256" s="19"/>
      <c r="M256" s="19"/>
      <c r="N256" s="19"/>
    </row>
    <row r="257" spans="1:14">
      <c r="A257" s="19"/>
      <c r="B257" s="19"/>
      <c r="C257" s="19"/>
      <c r="D257" s="19"/>
      <c r="E257" s="19"/>
      <c r="F257" s="19"/>
      <c r="G257" s="19"/>
      <c r="H257" s="19"/>
      <c r="I257" s="19"/>
      <c r="J257" s="19"/>
      <c r="K257" s="19"/>
      <c r="L257" s="19"/>
      <c r="M257" s="19"/>
      <c r="N257" s="19"/>
    </row>
    <row r="258" spans="1:14">
      <c r="A258" s="19"/>
      <c r="B258" s="19"/>
      <c r="C258" s="19"/>
      <c r="D258" s="19"/>
      <c r="E258" s="19"/>
      <c r="F258" s="19"/>
      <c r="G258" s="19"/>
      <c r="H258" s="19"/>
      <c r="I258" s="19"/>
      <c r="J258" s="19"/>
      <c r="K258" s="19"/>
      <c r="L258" s="19"/>
      <c r="M258" s="19"/>
      <c r="N258" s="19"/>
    </row>
    <row r="259" spans="1:14">
      <c r="A259" s="19"/>
      <c r="B259" s="19"/>
      <c r="C259" s="19"/>
      <c r="D259" s="19"/>
      <c r="E259" s="19"/>
      <c r="F259" s="19"/>
      <c r="G259" s="19"/>
      <c r="H259" s="19"/>
      <c r="I259" s="19"/>
      <c r="J259" s="19"/>
      <c r="K259" s="19"/>
      <c r="L259" s="19"/>
      <c r="M259" s="19"/>
      <c r="N259" s="19"/>
    </row>
    <row r="260" spans="1:14">
      <c r="A260" s="19"/>
      <c r="B260" s="19"/>
      <c r="C260" s="19"/>
      <c r="D260" s="19"/>
      <c r="E260" s="19"/>
      <c r="F260" s="19"/>
      <c r="G260" s="19"/>
      <c r="H260" s="19"/>
      <c r="I260" s="19"/>
      <c r="J260" s="19"/>
      <c r="K260" s="19"/>
      <c r="L260" s="19"/>
      <c r="M260" s="19"/>
      <c r="N260" s="19"/>
    </row>
    <row r="261" spans="1:14">
      <c r="A261" s="19"/>
      <c r="B261" s="19"/>
      <c r="C261" s="19"/>
      <c r="D261" s="19"/>
      <c r="E261" s="19"/>
      <c r="F261" s="19"/>
      <c r="G261" s="19"/>
      <c r="H261" s="19"/>
      <c r="I261" s="19"/>
      <c r="J261" s="19"/>
      <c r="K261" s="19"/>
      <c r="L261" s="19"/>
      <c r="M261" s="19"/>
      <c r="N261" s="19"/>
    </row>
    <row r="262" spans="1:14">
      <c r="A262" s="19"/>
      <c r="B262" s="19"/>
      <c r="C262" s="19"/>
      <c r="D262" s="19"/>
      <c r="E262" s="19"/>
      <c r="F262" s="19"/>
      <c r="G262" s="19"/>
      <c r="H262" s="19"/>
      <c r="I262" s="19"/>
      <c r="J262" s="19"/>
      <c r="K262" s="19"/>
      <c r="L262" s="19"/>
      <c r="M262" s="19"/>
      <c r="N262" s="19"/>
    </row>
    <row r="263" spans="1:14">
      <c r="A263" s="19"/>
      <c r="B263" s="19"/>
      <c r="C263" s="19"/>
      <c r="D263" s="19"/>
      <c r="E263" s="19"/>
      <c r="F263" s="19"/>
      <c r="G263" s="19"/>
      <c r="H263" s="19"/>
      <c r="I263" s="19"/>
      <c r="J263" s="19"/>
      <c r="K263" s="19"/>
      <c r="L263" s="19"/>
      <c r="M263" s="19"/>
      <c r="N263" s="19"/>
    </row>
    <row r="264" spans="1:14">
      <c r="A264" s="19"/>
      <c r="B264" s="19"/>
      <c r="C264" s="19"/>
      <c r="D264" s="19"/>
      <c r="E264" s="19"/>
      <c r="F264" s="19"/>
      <c r="G264" s="19"/>
      <c r="H264" s="19"/>
      <c r="I264" s="19"/>
      <c r="J264" s="19"/>
      <c r="K264" s="19"/>
      <c r="L264" s="19"/>
      <c r="M264" s="19"/>
      <c r="N264" s="19"/>
    </row>
    <row r="265" spans="1:14">
      <c r="A265" s="19"/>
      <c r="B265" s="19"/>
      <c r="C265" s="19"/>
      <c r="D265" s="19"/>
      <c r="E265" s="19"/>
      <c r="F265" s="19"/>
      <c r="G265" s="19"/>
      <c r="H265" s="19"/>
      <c r="I265" s="19"/>
      <c r="J265" s="19"/>
      <c r="K265" s="19"/>
      <c r="L265" s="19"/>
      <c r="M265" s="19"/>
      <c r="N265" s="19"/>
    </row>
    <row r="266" spans="1:14">
      <c r="A266" s="19"/>
      <c r="B266" s="19"/>
      <c r="C266" s="19"/>
      <c r="D266" s="19"/>
      <c r="E266" s="19"/>
      <c r="F266" s="19"/>
      <c r="G266" s="19"/>
      <c r="H266" s="19"/>
      <c r="I266" s="19"/>
      <c r="J266" s="19"/>
      <c r="K266" s="19"/>
      <c r="L266" s="19"/>
      <c r="M266" s="19"/>
      <c r="N266" s="19"/>
    </row>
    <row r="267" spans="1:14">
      <c r="A267" s="19"/>
      <c r="B267" s="19"/>
      <c r="C267" s="19"/>
      <c r="D267" s="19"/>
      <c r="E267" s="19"/>
      <c r="F267" s="19"/>
      <c r="G267" s="19"/>
      <c r="H267" s="19"/>
      <c r="I267" s="19"/>
      <c r="J267" s="19"/>
      <c r="K267" s="19"/>
      <c r="L267" s="19"/>
      <c r="M267" s="19"/>
      <c r="N267" s="19"/>
    </row>
    <row r="268" spans="1:14">
      <c r="A268" s="19"/>
      <c r="B268" s="19"/>
      <c r="C268" s="19"/>
      <c r="D268" s="19"/>
      <c r="E268" s="19"/>
      <c r="F268" s="19"/>
      <c r="G268" s="19"/>
      <c r="H268" s="19"/>
      <c r="I268" s="19"/>
      <c r="J268" s="19"/>
      <c r="K268" s="19"/>
      <c r="L268" s="19"/>
      <c r="M268" s="19"/>
      <c r="N268" s="19"/>
    </row>
    <row r="269" spans="1:14">
      <c r="A269" s="19"/>
      <c r="B269" s="19"/>
      <c r="C269" s="19"/>
      <c r="D269" s="19"/>
      <c r="E269" s="19"/>
      <c r="F269" s="19"/>
      <c r="G269" s="19"/>
      <c r="H269" s="19"/>
      <c r="I269" s="19"/>
      <c r="J269" s="19"/>
      <c r="K269" s="19"/>
      <c r="L269" s="19"/>
      <c r="M269" s="19"/>
      <c r="N269" s="19"/>
    </row>
    <row r="270" spans="1:14">
      <c r="A270" s="19"/>
      <c r="B270" s="19"/>
      <c r="C270" s="19"/>
      <c r="D270" s="19"/>
      <c r="E270" s="19"/>
      <c r="F270" s="19"/>
      <c r="G270" s="19"/>
      <c r="H270" s="19"/>
      <c r="I270" s="19"/>
      <c r="J270" s="19"/>
      <c r="K270" s="19"/>
      <c r="L270" s="19"/>
      <c r="M270" s="19"/>
      <c r="N270" s="19"/>
    </row>
    <row r="271" spans="1:14">
      <c r="A271" s="19"/>
      <c r="B271" s="19"/>
      <c r="C271" s="19"/>
      <c r="D271" s="19"/>
      <c r="E271" s="19"/>
      <c r="F271" s="19"/>
      <c r="G271" s="19"/>
      <c r="H271" s="19"/>
      <c r="I271" s="19"/>
      <c r="J271" s="19"/>
      <c r="K271" s="19"/>
      <c r="L271" s="19"/>
      <c r="M271" s="19"/>
      <c r="N271" s="19"/>
    </row>
    <row r="272" spans="1:14">
      <c r="A272" s="19"/>
      <c r="B272" s="19"/>
      <c r="C272" s="19"/>
      <c r="D272" s="19"/>
      <c r="E272" s="19"/>
      <c r="F272" s="19"/>
      <c r="G272" s="19"/>
      <c r="H272" s="19"/>
      <c r="I272" s="19"/>
      <c r="J272" s="19"/>
      <c r="K272" s="19"/>
      <c r="L272" s="19"/>
      <c r="M272" s="19"/>
      <c r="N272" s="19"/>
    </row>
    <row r="273" spans="1:14">
      <c r="A273" s="19"/>
      <c r="B273" s="19"/>
      <c r="C273" s="19"/>
      <c r="D273" s="19"/>
      <c r="E273" s="19"/>
      <c r="F273" s="19"/>
      <c r="G273" s="19"/>
      <c r="H273" s="19"/>
      <c r="I273" s="19"/>
      <c r="J273" s="19"/>
      <c r="K273" s="19"/>
      <c r="L273" s="19"/>
      <c r="M273" s="19"/>
      <c r="N273" s="19"/>
    </row>
    <row r="274" spans="1:14">
      <c r="A274" s="19"/>
      <c r="B274" s="19"/>
      <c r="C274" s="19"/>
      <c r="D274" s="19"/>
      <c r="E274" s="19"/>
      <c r="F274" s="19"/>
      <c r="G274" s="19"/>
      <c r="H274" s="19"/>
      <c r="I274" s="19"/>
      <c r="J274" s="19"/>
      <c r="K274" s="19"/>
      <c r="L274" s="19"/>
      <c r="M274" s="19"/>
      <c r="N274" s="19"/>
    </row>
    <row r="275" spans="1:14">
      <c r="A275" s="19"/>
      <c r="B275" s="19"/>
      <c r="C275" s="19"/>
      <c r="D275" s="19"/>
      <c r="E275" s="19"/>
      <c r="F275" s="19"/>
      <c r="G275" s="19"/>
      <c r="H275" s="19"/>
      <c r="I275" s="19"/>
      <c r="J275" s="19"/>
      <c r="K275" s="19"/>
      <c r="L275" s="19"/>
      <c r="M275" s="19"/>
      <c r="N275" s="19"/>
    </row>
    <row r="276" spans="1:14">
      <c r="A276" s="19"/>
      <c r="B276" s="19"/>
      <c r="C276" s="19"/>
      <c r="D276" s="19"/>
      <c r="E276" s="19"/>
      <c r="F276" s="19"/>
      <c r="G276" s="19"/>
      <c r="H276" s="19"/>
      <c r="I276" s="19"/>
      <c r="J276" s="19"/>
      <c r="K276" s="19"/>
      <c r="L276" s="19"/>
      <c r="M276" s="19"/>
      <c r="N276" s="19"/>
    </row>
    <row r="277" spans="1:14">
      <c r="A277" s="19"/>
      <c r="B277" s="19"/>
      <c r="C277" s="19"/>
      <c r="D277" s="19"/>
      <c r="E277" s="19"/>
      <c r="F277" s="19"/>
      <c r="G277" s="19"/>
      <c r="H277" s="19"/>
      <c r="I277" s="19"/>
      <c r="J277" s="19"/>
      <c r="K277" s="19"/>
      <c r="L277" s="19"/>
      <c r="M277" s="19"/>
      <c r="N277" s="19"/>
    </row>
    <row r="278" spans="1:14">
      <c r="A278" s="19"/>
      <c r="B278" s="19"/>
      <c r="C278" s="19"/>
      <c r="D278" s="19"/>
      <c r="E278" s="19"/>
      <c r="F278" s="19"/>
      <c r="G278" s="19"/>
      <c r="H278" s="19"/>
      <c r="I278" s="19"/>
      <c r="J278" s="19"/>
      <c r="K278" s="19"/>
      <c r="L278" s="19"/>
      <c r="M278" s="19"/>
      <c r="N278" s="19"/>
    </row>
    <row r="279" spans="1:14">
      <c r="A279" s="19"/>
      <c r="B279" s="19"/>
      <c r="C279" s="19"/>
      <c r="D279" s="19"/>
      <c r="E279" s="19"/>
      <c r="F279" s="19"/>
      <c r="G279" s="19"/>
      <c r="H279" s="19"/>
      <c r="I279" s="19"/>
      <c r="J279" s="19"/>
      <c r="K279" s="19"/>
      <c r="L279" s="19"/>
      <c r="M279" s="19"/>
      <c r="N279" s="19"/>
    </row>
    <row r="280" spans="1:14">
      <c r="A280" s="19"/>
      <c r="B280" s="19"/>
      <c r="C280" s="19"/>
      <c r="D280" s="19"/>
      <c r="E280" s="19"/>
      <c r="F280" s="19"/>
      <c r="G280" s="19"/>
      <c r="H280" s="19"/>
      <c r="I280" s="19"/>
      <c r="J280" s="19"/>
      <c r="K280" s="19"/>
      <c r="L280" s="19"/>
      <c r="M280" s="19"/>
      <c r="N280" s="19"/>
    </row>
    <row r="281" spans="1:14">
      <c r="A281" s="19"/>
      <c r="B281" s="19"/>
      <c r="C281" s="19"/>
      <c r="D281" s="19"/>
      <c r="E281" s="19"/>
      <c r="F281" s="19"/>
      <c r="G281" s="19"/>
      <c r="H281" s="19"/>
      <c r="I281" s="19"/>
      <c r="J281" s="19"/>
      <c r="K281" s="19"/>
      <c r="L281" s="19"/>
      <c r="M281" s="19"/>
      <c r="N281" s="19"/>
    </row>
    <row r="282" spans="1:14">
      <c r="A282" s="19"/>
      <c r="B282" s="19"/>
      <c r="C282" s="19"/>
      <c r="D282" s="19"/>
      <c r="E282" s="19"/>
      <c r="F282" s="19"/>
      <c r="G282" s="19"/>
      <c r="H282" s="19"/>
      <c r="I282" s="19"/>
      <c r="J282" s="19"/>
      <c r="K282" s="19"/>
      <c r="L282" s="19"/>
      <c r="M282" s="19"/>
      <c r="N282" s="19"/>
    </row>
    <row r="283" spans="1:14">
      <c r="A283" s="19"/>
      <c r="B283" s="19"/>
      <c r="C283" s="19"/>
      <c r="D283" s="19"/>
      <c r="E283" s="19"/>
      <c r="F283" s="19"/>
      <c r="G283" s="19"/>
      <c r="H283" s="19"/>
      <c r="I283" s="19"/>
      <c r="J283" s="19"/>
      <c r="K283" s="19"/>
      <c r="L283" s="19"/>
      <c r="M283" s="19"/>
      <c r="N283" s="19"/>
    </row>
    <row r="284" spans="1:14">
      <c r="A284" s="19"/>
      <c r="B284" s="19"/>
      <c r="C284" s="19"/>
      <c r="D284" s="19"/>
      <c r="E284" s="19"/>
      <c r="F284" s="19"/>
      <c r="G284" s="19"/>
      <c r="H284" s="19"/>
      <c r="I284" s="19"/>
      <c r="J284" s="19"/>
      <c r="K284" s="19"/>
      <c r="L284" s="19"/>
      <c r="M284" s="19"/>
      <c r="N284" s="19"/>
    </row>
    <row r="285" spans="1:14">
      <c r="A285" s="19"/>
      <c r="B285" s="19"/>
      <c r="C285" s="19"/>
      <c r="D285" s="19"/>
      <c r="E285" s="19"/>
      <c r="F285" s="19"/>
      <c r="G285" s="19"/>
      <c r="H285" s="19"/>
      <c r="I285" s="19"/>
      <c r="J285" s="19"/>
      <c r="K285" s="19"/>
      <c r="L285" s="19"/>
      <c r="M285" s="19"/>
      <c r="N285" s="19"/>
    </row>
    <row r="286" spans="1:14">
      <c r="A286" s="19"/>
      <c r="B286" s="19"/>
      <c r="C286" s="19"/>
      <c r="D286" s="19"/>
      <c r="E286" s="19"/>
      <c r="F286" s="19"/>
      <c r="G286" s="19"/>
      <c r="H286" s="19"/>
      <c r="I286" s="19"/>
      <c r="J286" s="19"/>
      <c r="K286" s="19"/>
      <c r="L286" s="19"/>
      <c r="M286" s="19"/>
      <c r="N286" s="19"/>
    </row>
    <row r="287" spans="1:14">
      <c r="A287" s="19"/>
      <c r="B287" s="19"/>
      <c r="C287" s="19"/>
      <c r="D287" s="19"/>
      <c r="E287" s="19"/>
      <c r="F287" s="19"/>
      <c r="G287" s="19"/>
      <c r="H287" s="19"/>
      <c r="I287" s="19"/>
      <c r="J287" s="19"/>
      <c r="K287" s="19"/>
      <c r="L287" s="19"/>
      <c r="M287" s="19"/>
      <c r="N287" s="19"/>
    </row>
    <row r="288" spans="1:14">
      <c r="A288" s="19"/>
      <c r="B288" s="19"/>
      <c r="C288" s="19"/>
      <c r="D288" s="19"/>
      <c r="E288" s="19"/>
      <c r="F288" s="19"/>
      <c r="G288" s="19"/>
      <c r="H288" s="19"/>
      <c r="I288" s="19"/>
      <c r="J288" s="19"/>
      <c r="K288" s="19"/>
      <c r="L288" s="19"/>
      <c r="M288" s="19"/>
      <c r="N288" s="19"/>
    </row>
    <row r="289" spans="1:14">
      <c r="A289" s="19"/>
      <c r="B289" s="19"/>
      <c r="C289" s="19"/>
      <c r="D289" s="19"/>
      <c r="E289" s="19"/>
      <c r="F289" s="19"/>
      <c r="G289" s="19"/>
      <c r="H289" s="19"/>
      <c r="I289" s="19"/>
      <c r="J289" s="19"/>
      <c r="K289" s="19"/>
      <c r="L289" s="19"/>
      <c r="M289" s="19"/>
      <c r="N289" s="19"/>
    </row>
    <row r="290" spans="1:14">
      <c r="A290" s="19"/>
      <c r="B290" s="19"/>
      <c r="C290" s="19"/>
      <c r="D290" s="19"/>
      <c r="E290" s="19"/>
      <c r="F290" s="19"/>
      <c r="G290" s="19"/>
      <c r="H290" s="19"/>
      <c r="I290" s="19"/>
      <c r="J290" s="19"/>
      <c r="K290" s="19"/>
      <c r="L290" s="19"/>
      <c r="M290" s="19"/>
      <c r="N290" s="19"/>
    </row>
    <row r="291" spans="1:14">
      <c r="A291" s="19"/>
      <c r="B291" s="19"/>
      <c r="C291" s="19"/>
      <c r="D291" s="19"/>
      <c r="E291" s="19"/>
      <c r="F291" s="19"/>
      <c r="G291" s="19"/>
      <c r="H291" s="19"/>
      <c r="I291" s="19"/>
      <c r="J291" s="19"/>
      <c r="K291" s="19"/>
      <c r="L291" s="19"/>
      <c r="M291" s="19"/>
      <c r="N291" s="19"/>
    </row>
    <row r="292" spans="1:14">
      <c r="A292" s="19"/>
      <c r="B292" s="19"/>
      <c r="C292" s="19"/>
      <c r="D292" s="19"/>
      <c r="E292" s="19"/>
      <c r="F292" s="19"/>
      <c r="G292" s="19"/>
      <c r="H292" s="19"/>
      <c r="I292" s="19"/>
      <c r="J292" s="19"/>
      <c r="K292" s="19"/>
      <c r="L292" s="19"/>
      <c r="M292" s="19"/>
      <c r="N292" s="19"/>
    </row>
    <row r="293" spans="1:14">
      <c r="A293" s="19"/>
      <c r="B293" s="19"/>
      <c r="C293" s="19"/>
      <c r="D293" s="19"/>
      <c r="E293" s="19"/>
      <c r="F293" s="19"/>
      <c r="G293" s="19"/>
      <c r="H293" s="19"/>
      <c r="I293" s="19"/>
      <c r="J293" s="19"/>
      <c r="K293" s="19"/>
      <c r="L293" s="19"/>
      <c r="M293" s="19"/>
      <c r="N293" s="19"/>
    </row>
    <row r="294" spans="1:14">
      <c r="A294" s="19"/>
      <c r="B294" s="19"/>
      <c r="C294" s="19"/>
      <c r="D294" s="19"/>
      <c r="E294" s="19"/>
      <c r="F294" s="19"/>
      <c r="G294" s="19"/>
      <c r="H294" s="19"/>
      <c r="I294" s="19"/>
      <c r="J294" s="19"/>
      <c r="K294" s="19"/>
      <c r="L294" s="19"/>
      <c r="M294" s="19"/>
      <c r="N294" s="19"/>
    </row>
    <row r="295" spans="1:14">
      <c r="A295" s="19"/>
      <c r="B295" s="19"/>
      <c r="C295" s="19"/>
      <c r="D295" s="19"/>
      <c r="E295" s="19"/>
      <c r="F295" s="19"/>
      <c r="G295" s="19"/>
      <c r="H295" s="19"/>
      <c r="I295" s="19"/>
      <c r="J295" s="19"/>
      <c r="K295" s="19"/>
      <c r="L295" s="19"/>
      <c r="M295" s="19"/>
      <c r="N295" s="19"/>
    </row>
    <row r="296" spans="1:14">
      <c r="A296" s="19"/>
      <c r="B296" s="19"/>
      <c r="C296" s="19"/>
      <c r="D296" s="19"/>
      <c r="E296" s="19"/>
      <c r="F296" s="19"/>
      <c r="G296" s="19"/>
      <c r="H296" s="19"/>
      <c r="I296" s="19"/>
      <c r="J296" s="19"/>
      <c r="K296" s="19"/>
      <c r="L296" s="19"/>
      <c r="M296" s="19"/>
      <c r="N296" s="19"/>
    </row>
    <row r="297" spans="1:14">
      <c r="A297" s="19"/>
      <c r="B297" s="19"/>
      <c r="C297" s="19"/>
      <c r="D297" s="19"/>
      <c r="E297" s="19"/>
      <c r="F297" s="19"/>
      <c r="G297" s="19"/>
      <c r="H297" s="19"/>
      <c r="I297" s="19"/>
      <c r="J297" s="19"/>
      <c r="K297" s="19"/>
      <c r="L297" s="19"/>
      <c r="M297" s="19"/>
      <c r="N297" s="19"/>
    </row>
    <row r="298" spans="1:14">
      <c r="A298" s="19"/>
      <c r="B298" s="19"/>
      <c r="C298" s="19"/>
      <c r="D298" s="19"/>
      <c r="E298" s="19"/>
      <c r="F298" s="19"/>
      <c r="G298" s="19"/>
      <c r="H298" s="19"/>
      <c r="I298" s="19"/>
      <c r="J298" s="19"/>
      <c r="K298" s="19"/>
      <c r="L298" s="19"/>
      <c r="M298" s="19"/>
      <c r="N298" s="19"/>
    </row>
    <row r="299" spans="1:14">
      <c r="A299" s="19"/>
      <c r="B299" s="19"/>
      <c r="C299" s="19"/>
      <c r="D299" s="19"/>
      <c r="E299" s="19"/>
      <c r="F299" s="19"/>
      <c r="G299" s="19"/>
      <c r="H299" s="19"/>
      <c r="I299" s="19"/>
      <c r="J299" s="19"/>
      <c r="K299" s="19"/>
      <c r="L299" s="19"/>
      <c r="M299" s="19"/>
      <c r="N299" s="19"/>
    </row>
    <row r="300" spans="1:14">
      <c r="A300" s="19"/>
      <c r="B300" s="19"/>
      <c r="C300" s="19"/>
      <c r="D300" s="19"/>
      <c r="E300" s="19"/>
      <c r="F300" s="19"/>
      <c r="G300" s="19"/>
      <c r="H300" s="19"/>
      <c r="I300" s="19"/>
      <c r="J300" s="19"/>
      <c r="K300" s="19"/>
      <c r="L300" s="19"/>
      <c r="M300" s="19"/>
      <c r="N300" s="19"/>
    </row>
    <row r="301" spans="1:14">
      <c r="A301" s="19"/>
      <c r="B301" s="19"/>
      <c r="C301" s="19"/>
      <c r="D301" s="19"/>
      <c r="E301" s="19"/>
      <c r="F301" s="19"/>
      <c r="G301" s="19"/>
      <c r="H301" s="19"/>
      <c r="I301" s="19"/>
      <c r="J301" s="19"/>
      <c r="K301" s="19"/>
      <c r="L301" s="19"/>
      <c r="M301" s="19"/>
      <c r="N301" s="19"/>
    </row>
    <row r="302" spans="1:14">
      <c r="A302" s="19"/>
      <c r="B302" s="19"/>
      <c r="C302" s="19"/>
      <c r="D302" s="19"/>
      <c r="E302" s="19"/>
      <c r="F302" s="19"/>
      <c r="G302" s="19"/>
      <c r="H302" s="19"/>
      <c r="I302" s="19"/>
      <c r="J302" s="19"/>
      <c r="K302" s="19"/>
      <c r="L302" s="19"/>
      <c r="M302" s="19"/>
      <c r="N302" s="19"/>
    </row>
    <row r="303" spans="1:14">
      <c r="A303" s="19"/>
      <c r="B303" s="19"/>
      <c r="C303" s="19"/>
      <c r="D303" s="19"/>
      <c r="E303" s="19"/>
      <c r="F303" s="19"/>
      <c r="G303" s="19"/>
      <c r="H303" s="19"/>
      <c r="I303" s="19"/>
      <c r="J303" s="19"/>
      <c r="K303" s="19"/>
      <c r="L303" s="19"/>
      <c r="M303" s="19"/>
      <c r="N303" s="19"/>
    </row>
    <row r="304" spans="1:14">
      <c r="A304" s="19"/>
      <c r="B304" s="19"/>
      <c r="C304" s="19"/>
      <c r="D304" s="19"/>
      <c r="E304" s="19"/>
      <c r="F304" s="19"/>
      <c r="G304" s="19"/>
      <c r="H304" s="19"/>
      <c r="I304" s="19"/>
      <c r="J304" s="19"/>
      <c r="K304" s="19"/>
      <c r="L304" s="19"/>
      <c r="M304" s="19"/>
      <c r="N304" s="19"/>
    </row>
    <row r="305" spans="1:14">
      <c r="A305" s="19"/>
      <c r="B305" s="19"/>
      <c r="C305" s="19"/>
      <c r="D305" s="19"/>
      <c r="E305" s="19"/>
      <c r="F305" s="19"/>
      <c r="G305" s="19"/>
      <c r="H305" s="19"/>
      <c r="I305" s="19"/>
      <c r="J305" s="19"/>
      <c r="K305" s="19"/>
      <c r="L305" s="19"/>
      <c r="M305" s="19"/>
      <c r="N305" s="19"/>
    </row>
    <row r="306" spans="1:14">
      <c r="A306" s="19"/>
      <c r="B306" s="19"/>
      <c r="C306" s="19"/>
      <c r="D306" s="19"/>
      <c r="E306" s="19"/>
      <c r="F306" s="19"/>
      <c r="G306" s="19"/>
      <c r="H306" s="19"/>
      <c r="I306" s="19"/>
      <c r="J306" s="19"/>
      <c r="K306" s="19"/>
      <c r="L306" s="19"/>
      <c r="M306" s="19"/>
      <c r="N306" s="19"/>
    </row>
    <row r="307" spans="1:14">
      <c r="A307" s="19"/>
      <c r="B307" s="19"/>
      <c r="C307" s="19"/>
      <c r="D307" s="19"/>
      <c r="E307" s="19"/>
      <c r="F307" s="19"/>
      <c r="G307" s="19"/>
      <c r="H307" s="19"/>
      <c r="I307" s="19"/>
      <c r="J307" s="19"/>
      <c r="K307" s="19"/>
      <c r="L307" s="19"/>
      <c r="M307" s="19"/>
      <c r="N307" s="19"/>
    </row>
    <row r="308" spans="1:14">
      <c r="A308" s="19"/>
      <c r="B308" s="19"/>
      <c r="C308" s="19"/>
      <c r="D308" s="19"/>
      <c r="E308" s="19"/>
      <c r="F308" s="19"/>
      <c r="G308" s="19"/>
      <c r="H308" s="19"/>
      <c r="I308" s="19"/>
      <c r="J308" s="19"/>
      <c r="K308" s="19"/>
      <c r="L308" s="19"/>
      <c r="M308" s="19"/>
      <c r="N308" s="19"/>
    </row>
    <row r="309" spans="1:14">
      <c r="A309" s="19"/>
      <c r="B309" s="19"/>
      <c r="C309" s="19"/>
      <c r="D309" s="19"/>
      <c r="E309" s="19"/>
      <c r="F309" s="19"/>
      <c r="G309" s="19"/>
      <c r="H309" s="19"/>
      <c r="I309" s="19"/>
      <c r="J309" s="19"/>
      <c r="K309" s="19"/>
      <c r="L309" s="19"/>
      <c r="M309" s="19"/>
      <c r="N309" s="19"/>
    </row>
    <row r="310" spans="1:14">
      <c r="A310" s="19"/>
      <c r="B310" s="19"/>
      <c r="C310" s="19"/>
      <c r="D310" s="19"/>
      <c r="E310" s="19"/>
      <c r="F310" s="19"/>
      <c r="G310" s="19"/>
      <c r="H310" s="19"/>
      <c r="I310" s="19"/>
      <c r="J310" s="19"/>
      <c r="K310" s="19"/>
      <c r="L310" s="19"/>
      <c r="M310" s="19"/>
      <c r="N310" s="19"/>
    </row>
    <row r="311" spans="1:14">
      <c r="A311" s="19"/>
      <c r="B311" s="19"/>
      <c r="C311" s="19"/>
      <c r="D311" s="19"/>
      <c r="E311" s="19"/>
      <c r="F311" s="19"/>
      <c r="G311" s="19"/>
      <c r="H311" s="19"/>
      <c r="I311" s="19"/>
      <c r="J311" s="19"/>
      <c r="K311" s="19"/>
      <c r="L311" s="19"/>
      <c r="M311" s="19"/>
      <c r="N311" s="19"/>
    </row>
    <row r="312" spans="1:14">
      <c r="A312" s="19"/>
      <c r="B312" s="19"/>
      <c r="C312" s="19"/>
      <c r="D312" s="19"/>
      <c r="E312" s="19"/>
      <c r="F312" s="19"/>
      <c r="G312" s="19"/>
      <c r="H312" s="19"/>
      <c r="I312" s="19"/>
      <c r="J312" s="19"/>
      <c r="K312" s="19"/>
      <c r="L312" s="19"/>
      <c r="M312" s="19"/>
      <c r="N312" s="19"/>
    </row>
    <row r="313" spans="1:14">
      <c r="A313" s="19"/>
      <c r="B313" s="19"/>
      <c r="C313" s="19"/>
      <c r="D313" s="19"/>
      <c r="E313" s="19"/>
      <c r="F313" s="19"/>
      <c r="G313" s="19"/>
      <c r="H313" s="19"/>
      <c r="I313" s="19"/>
      <c r="J313" s="19"/>
      <c r="K313" s="19"/>
      <c r="L313" s="19"/>
      <c r="M313" s="19"/>
      <c r="N313" s="19"/>
    </row>
    <row r="314" spans="1:14">
      <c r="A314" s="19"/>
      <c r="B314" s="19"/>
      <c r="C314" s="19"/>
      <c r="D314" s="19"/>
      <c r="E314" s="19"/>
      <c r="F314" s="19"/>
      <c r="G314" s="19"/>
      <c r="H314" s="19"/>
      <c r="I314" s="19"/>
      <c r="J314" s="19"/>
      <c r="K314" s="19"/>
      <c r="L314" s="19"/>
      <c r="M314" s="19"/>
      <c r="N314" s="19"/>
    </row>
    <row r="315" spans="1:14">
      <c r="A315" s="19"/>
      <c r="B315" s="19"/>
      <c r="C315" s="19"/>
      <c r="D315" s="19"/>
      <c r="E315" s="19"/>
      <c r="F315" s="19"/>
      <c r="G315" s="19"/>
      <c r="H315" s="19"/>
      <c r="I315" s="19"/>
      <c r="J315" s="19"/>
      <c r="K315" s="19"/>
      <c r="L315" s="19"/>
      <c r="M315" s="19"/>
      <c r="N315" s="19"/>
    </row>
    <row r="316" spans="1:14">
      <c r="A316" s="19"/>
      <c r="B316" s="19"/>
      <c r="C316" s="19"/>
      <c r="D316" s="19"/>
      <c r="E316" s="19"/>
      <c r="F316" s="19"/>
      <c r="G316" s="19"/>
      <c r="H316" s="19"/>
      <c r="I316" s="19"/>
      <c r="J316" s="19"/>
      <c r="K316" s="19"/>
      <c r="L316" s="19"/>
      <c r="M316" s="19"/>
      <c r="N316" s="19"/>
    </row>
    <row r="317" spans="1:14">
      <c r="A317" s="19"/>
      <c r="B317" s="19"/>
      <c r="C317" s="19"/>
      <c r="D317" s="19"/>
      <c r="E317" s="19"/>
      <c r="F317" s="19"/>
      <c r="G317" s="19"/>
      <c r="H317" s="19"/>
      <c r="I317" s="19"/>
      <c r="J317" s="19"/>
      <c r="K317" s="19"/>
      <c r="L317" s="19"/>
      <c r="M317" s="19"/>
      <c r="N317" s="19"/>
    </row>
    <row r="318" spans="1:14">
      <c r="A318" s="19"/>
      <c r="B318" s="19"/>
      <c r="C318" s="19"/>
      <c r="D318" s="19"/>
      <c r="E318" s="19"/>
      <c r="F318" s="19"/>
      <c r="G318" s="19"/>
      <c r="H318" s="19"/>
      <c r="I318" s="19"/>
      <c r="J318" s="19"/>
      <c r="K318" s="19"/>
      <c r="L318" s="19"/>
      <c r="M318" s="19"/>
      <c r="N318" s="19"/>
    </row>
    <row r="319" spans="1:14">
      <c r="A319" s="19"/>
      <c r="B319" s="19"/>
      <c r="C319" s="19"/>
      <c r="D319" s="19"/>
      <c r="E319" s="19"/>
      <c r="F319" s="19"/>
      <c r="G319" s="19"/>
      <c r="H319" s="19"/>
      <c r="I319" s="19"/>
      <c r="J319" s="19"/>
      <c r="K319" s="19"/>
      <c r="L319" s="19"/>
      <c r="M319" s="19"/>
      <c r="N319" s="19"/>
    </row>
    <row r="320" spans="1:14">
      <c r="A320" s="19"/>
      <c r="B320" s="19"/>
      <c r="C320" s="19"/>
      <c r="D320" s="19"/>
      <c r="E320" s="19"/>
      <c r="F320" s="19"/>
      <c r="G320" s="19"/>
      <c r="H320" s="19"/>
      <c r="I320" s="19"/>
      <c r="J320" s="19"/>
      <c r="K320" s="19"/>
      <c r="L320" s="19"/>
      <c r="M320" s="19"/>
      <c r="N320" s="19"/>
    </row>
    <row r="321" spans="1:14">
      <c r="A321" s="19"/>
      <c r="B321" s="19"/>
      <c r="C321" s="19"/>
      <c r="D321" s="19"/>
      <c r="E321" s="19"/>
      <c r="F321" s="19"/>
      <c r="G321" s="19"/>
      <c r="H321" s="19"/>
      <c r="I321" s="19"/>
      <c r="J321" s="19"/>
      <c r="K321" s="19"/>
      <c r="L321" s="19"/>
      <c r="M321" s="19"/>
      <c r="N321" s="19"/>
    </row>
    <row r="322" spans="1:14">
      <c r="A322" s="19"/>
      <c r="B322" s="19"/>
      <c r="C322" s="19"/>
      <c r="D322" s="19"/>
      <c r="E322" s="19"/>
      <c r="F322" s="19"/>
      <c r="G322" s="19"/>
      <c r="H322" s="19"/>
      <c r="I322" s="19"/>
      <c r="J322" s="19"/>
      <c r="K322" s="19"/>
      <c r="L322" s="19"/>
      <c r="M322" s="19"/>
      <c r="N322" s="19"/>
    </row>
    <row r="323" spans="1:14">
      <c r="A323" s="19"/>
      <c r="B323" s="19"/>
      <c r="C323" s="19"/>
      <c r="D323" s="19"/>
      <c r="E323" s="19"/>
      <c r="F323" s="19"/>
      <c r="G323" s="19"/>
      <c r="H323" s="19"/>
      <c r="I323" s="19"/>
      <c r="J323" s="19"/>
      <c r="K323" s="19"/>
      <c r="L323" s="19"/>
      <c r="M323" s="19"/>
      <c r="N323" s="19"/>
    </row>
    <row r="324" spans="1:14">
      <c r="A324" s="19"/>
      <c r="B324" s="19"/>
      <c r="C324" s="19"/>
      <c r="D324" s="19"/>
      <c r="E324" s="19"/>
      <c r="F324" s="19"/>
      <c r="G324" s="19"/>
      <c r="H324" s="19"/>
      <c r="I324" s="19"/>
      <c r="J324" s="19"/>
      <c r="K324" s="19"/>
      <c r="L324" s="19"/>
      <c r="M324" s="19"/>
      <c r="N324" s="19"/>
    </row>
    <row r="325" spans="1:14">
      <c r="A325" s="19"/>
      <c r="B325" s="19"/>
      <c r="C325" s="19"/>
      <c r="D325" s="19"/>
      <c r="E325" s="19"/>
      <c r="F325" s="19"/>
      <c r="G325" s="19"/>
      <c r="H325" s="19"/>
      <c r="I325" s="19"/>
      <c r="J325" s="19"/>
      <c r="K325" s="19"/>
      <c r="L325" s="19"/>
      <c r="M325" s="19"/>
      <c r="N325" s="19"/>
    </row>
    <row r="326" spans="1:14">
      <c r="A326" s="19"/>
      <c r="B326" s="19"/>
      <c r="C326" s="19"/>
      <c r="D326" s="19"/>
      <c r="E326" s="19"/>
      <c r="F326" s="19"/>
      <c r="G326" s="19"/>
      <c r="H326" s="19"/>
      <c r="I326" s="19"/>
      <c r="J326" s="19"/>
      <c r="K326" s="19"/>
      <c r="L326" s="19"/>
      <c r="M326" s="19"/>
      <c r="N326" s="19"/>
    </row>
    <row r="327" spans="1:14">
      <c r="A327" s="19"/>
      <c r="B327" s="19"/>
      <c r="C327" s="19"/>
      <c r="D327" s="19"/>
      <c r="E327" s="19"/>
      <c r="F327" s="19"/>
      <c r="G327" s="19"/>
      <c r="H327" s="19"/>
      <c r="I327" s="19"/>
      <c r="J327" s="19"/>
      <c r="K327" s="19"/>
      <c r="L327" s="19"/>
      <c r="M327" s="19"/>
      <c r="N327" s="19"/>
    </row>
    <row r="328" spans="1:14">
      <c r="A328" s="19"/>
      <c r="B328" s="19"/>
      <c r="C328" s="19"/>
      <c r="D328" s="19"/>
      <c r="E328" s="19"/>
      <c r="F328" s="19"/>
      <c r="G328" s="19"/>
      <c r="H328" s="19"/>
      <c r="I328" s="19"/>
      <c r="J328" s="19"/>
      <c r="K328" s="19"/>
      <c r="L328" s="19"/>
      <c r="M328" s="19"/>
      <c r="N328" s="19"/>
    </row>
    <row r="329" spans="1:14">
      <c r="A329" s="19"/>
      <c r="B329" s="19"/>
      <c r="C329" s="19"/>
      <c r="D329" s="19"/>
      <c r="E329" s="19"/>
      <c r="F329" s="19"/>
      <c r="G329" s="19"/>
      <c r="H329" s="19"/>
      <c r="I329" s="19"/>
      <c r="J329" s="19"/>
      <c r="K329" s="19"/>
      <c r="L329" s="19"/>
      <c r="M329" s="19"/>
      <c r="N329" s="19"/>
    </row>
    <row r="330" spans="1:14">
      <c r="A330" s="19"/>
      <c r="B330" s="19"/>
      <c r="C330" s="19"/>
      <c r="D330" s="19"/>
      <c r="E330" s="19"/>
      <c r="F330" s="19"/>
      <c r="G330" s="19"/>
      <c r="H330" s="19"/>
      <c r="I330" s="19"/>
      <c r="J330" s="19"/>
      <c r="K330" s="19"/>
      <c r="L330" s="19"/>
      <c r="M330" s="19"/>
      <c r="N330" s="19"/>
    </row>
    <row r="331" spans="1:14">
      <c r="A331" s="19"/>
      <c r="B331" s="19"/>
      <c r="C331" s="19"/>
      <c r="D331" s="19"/>
      <c r="E331" s="19"/>
      <c r="F331" s="19"/>
      <c r="G331" s="19"/>
      <c r="H331" s="19"/>
      <c r="I331" s="19"/>
      <c r="J331" s="19"/>
      <c r="K331" s="19"/>
      <c r="L331" s="19"/>
      <c r="M331" s="19"/>
      <c r="N331" s="19"/>
    </row>
    <row r="332" spans="1:14">
      <c r="A332" s="19"/>
      <c r="B332" s="19"/>
      <c r="C332" s="19"/>
      <c r="D332" s="19"/>
      <c r="E332" s="19"/>
      <c r="F332" s="19"/>
      <c r="G332" s="19"/>
      <c r="H332" s="19"/>
      <c r="I332" s="19"/>
      <c r="J332" s="19"/>
      <c r="K332" s="19"/>
      <c r="L332" s="19"/>
      <c r="M332" s="19"/>
      <c r="N332" s="19"/>
    </row>
    <row r="333" spans="1:14">
      <c r="A333" s="19"/>
      <c r="B333" s="19"/>
      <c r="C333" s="19"/>
      <c r="D333" s="19"/>
      <c r="E333" s="19"/>
      <c r="F333" s="19"/>
      <c r="G333" s="19"/>
      <c r="H333" s="19"/>
      <c r="I333" s="19"/>
      <c r="J333" s="19"/>
      <c r="K333" s="19"/>
      <c r="L333" s="19"/>
      <c r="M333" s="19"/>
      <c r="N333" s="19"/>
    </row>
    <row r="334" spans="1:14">
      <c r="A334" s="19"/>
      <c r="B334" s="19"/>
      <c r="C334" s="19"/>
      <c r="D334" s="19"/>
      <c r="E334" s="19"/>
      <c r="F334" s="19"/>
      <c r="G334" s="19"/>
      <c r="H334" s="19"/>
      <c r="I334" s="19"/>
      <c r="J334" s="19"/>
      <c r="K334" s="19"/>
      <c r="L334" s="19"/>
      <c r="M334" s="19"/>
      <c r="N334" s="19"/>
    </row>
    <row r="335" spans="1:14">
      <c r="A335" s="19"/>
      <c r="B335" s="19"/>
      <c r="C335" s="19"/>
      <c r="D335" s="19"/>
      <c r="E335" s="19"/>
      <c r="F335" s="19"/>
      <c r="G335" s="19"/>
      <c r="H335" s="19"/>
      <c r="I335" s="19"/>
      <c r="J335" s="19"/>
      <c r="K335" s="19"/>
      <c r="L335" s="19"/>
      <c r="M335" s="19"/>
      <c r="N335" s="19"/>
    </row>
    <row r="336" spans="1:14">
      <c r="A336" s="19"/>
      <c r="B336" s="19"/>
      <c r="C336" s="19"/>
      <c r="D336" s="19"/>
      <c r="E336" s="19"/>
      <c r="F336" s="19"/>
      <c r="G336" s="19"/>
      <c r="H336" s="19"/>
      <c r="I336" s="19"/>
      <c r="J336" s="19"/>
      <c r="K336" s="19"/>
      <c r="L336" s="19"/>
      <c r="M336" s="19"/>
      <c r="N336" s="19"/>
    </row>
    <row r="337" spans="1:14">
      <c r="A337" s="19"/>
      <c r="B337" s="19"/>
      <c r="C337" s="19"/>
      <c r="D337" s="19"/>
      <c r="E337" s="19"/>
      <c r="F337" s="19"/>
      <c r="G337" s="19"/>
      <c r="H337" s="19"/>
      <c r="I337" s="19"/>
      <c r="J337" s="19"/>
      <c r="K337" s="19"/>
      <c r="L337" s="19"/>
      <c r="M337" s="19"/>
      <c r="N337" s="19"/>
    </row>
    <row r="338" spans="1:14">
      <c r="A338" s="19"/>
      <c r="B338" s="19"/>
      <c r="C338" s="19"/>
      <c r="D338" s="19"/>
      <c r="E338" s="19"/>
      <c r="F338" s="19"/>
      <c r="G338" s="19"/>
      <c r="H338" s="19"/>
      <c r="I338" s="19"/>
      <c r="J338" s="19"/>
      <c r="K338" s="19"/>
      <c r="L338" s="19"/>
      <c r="M338" s="19"/>
      <c r="N338" s="19"/>
    </row>
    <row r="339" spans="1:14">
      <c r="A339" s="19"/>
      <c r="B339" s="19"/>
      <c r="C339" s="19"/>
      <c r="D339" s="19"/>
      <c r="E339" s="19"/>
      <c r="F339" s="19"/>
      <c r="G339" s="19"/>
      <c r="H339" s="19"/>
      <c r="I339" s="19"/>
      <c r="J339" s="19"/>
      <c r="K339" s="19"/>
      <c r="L339" s="19"/>
      <c r="M339" s="19"/>
      <c r="N339" s="19"/>
    </row>
    <row r="340" spans="1:14">
      <c r="A340" s="19"/>
      <c r="B340" s="19"/>
      <c r="C340" s="19"/>
      <c r="D340" s="19"/>
      <c r="E340" s="19"/>
      <c r="F340" s="19"/>
      <c r="G340" s="19"/>
      <c r="H340" s="19"/>
      <c r="I340" s="19"/>
      <c r="J340" s="19"/>
      <c r="K340" s="19"/>
      <c r="L340" s="19"/>
      <c r="M340" s="19"/>
      <c r="N340" s="19"/>
    </row>
    <row r="341" spans="1:14">
      <c r="A341" s="19"/>
      <c r="B341" s="19"/>
      <c r="C341" s="19"/>
      <c r="D341" s="19"/>
      <c r="E341" s="19"/>
      <c r="F341" s="19"/>
      <c r="G341" s="19"/>
      <c r="H341" s="19"/>
      <c r="I341" s="19"/>
      <c r="J341" s="19"/>
      <c r="K341" s="19"/>
      <c r="L341" s="19"/>
      <c r="M341" s="19"/>
      <c r="N341" s="19"/>
    </row>
    <row r="342" spans="1:14">
      <c r="A342" s="19"/>
      <c r="B342" s="19"/>
      <c r="C342" s="19"/>
      <c r="D342" s="19"/>
      <c r="E342" s="19"/>
      <c r="F342" s="19"/>
      <c r="G342" s="19"/>
      <c r="H342" s="19"/>
      <c r="I342" s="19"/>
      <c r="J342" s="19"/>
      <c r="K342" s="19"/>
      <c r="L342" s="19"/>
      <c r="M342" s="19"/>
      <c r="N342" s="19"/>
    </row>
    <row r="343" spans="1:14">
      <c r="A343" s="19"/>
      <c r="B343" s="19"/>
      <c r="C343" s="19"/>
      <c r="D343" s="19"/>
      <c r="E343" s="19"/>
      <c r="F343" s="19"/>
      <c r="G343" s="19"/>
      <c r="H343" s="19"/>
      <c r="I343" s="19"/>
      <c r="J343" s="19"/>
      <c r="K343" s="19"/>
      <c r="L343" s="19"/>
      <c r="M343" s="19"/>
      <c r="N343" s="19"/>
    </row>
    <row r="344" spans="1:14">
      <c r="A344" s="19"/>
      <c r="B344" s="19"/>
      <c r="C344" s="19"/>
      <c r="D344" s="19"/>
      <c r="E344" s="19"/>
      <c r="F344" s="19"/>
      <c r="G344" s="19"/>
      <c r="H344" s="19"/>
      <c r="I344" s="19"/>
      <c r="J344" s="19"/>
      <c r="K344" s="19"/>
      <c r="L344" s="19"/>
      <c r="M344" s="19"/>
      <c r="N344" s="19"/>
    </row>
    <row r="345" spans="1:14">
      <c r="A345" s="19"/>
      <c r="B345" s="19"/>
      <c r="C345" s="19"/>
      <c r="D345" s="19"/>
      <c r="E345" s="19"/>
      <c r="F345" s="19"/>
      <c r="G345" s="19"/>
      <c r="H345" s="19"/>
      <c r="I345" s="19"/>
      <c r="J345" s="19"/>
      <c r="K345" s="19"/>
      <c r="L345" s="19"/>
      <c r="M345" s="19"/>
      <c r="N345" s="19"/>
    </row>
    <row r="346" spans="1:14">
      <c r="A346" s="19"/>
      <c r="B346" s="19"/>
      <c r="C346" s="19"/>
      <c r="D346" s="19"/>
      <c r="E346" s="19"/>
      <c r="F346" s="19"/>
      <c r="G346" s="19"/>
      <c r="H346" s="19"/>
      <c r="I346" s="19"/>
      <c r="J346" s="19"/>
      <c r="K346" s="19"/>
      <c r="L346" s="19"/>
      <c r="M346" s="19"/>
      <c r="N346" s="19"/>
    </row>
    <row r="347" spans="1:14">
      <c r="A347" s="19"/>
      <c r="B347" s="19"/>
      <c r="C347" s="19"/>
      <c r="D347" s="19"/>
      <c r="E347" s="19"/>
      <c r="F347" s="19"/>
      <c r="G347" s="19"/>
      <c r="H347" s="19"/>
      <c r="I347" s="19"/>
      <c r="J347" s="19"/>
      <c r="K347" s="19"/>
      <c r="L347" s="19"/>
      <c r="M347" s="19"/>
      <c r="N347" s="19"/>
    </row>
    <row r="348" spans="1:14">
      <c r="A348" s="19"/>
      <c r="B348" s="19"/>
      <c r="C348" s="19"/>
      <c r="D348" s="19"/>
      <c r="E348" s="19"/>
      <c r="F348" s="19"/>
      <c r="G348" s="19"/>
      <c r="H348" s="19"/>
      <c r="I348" s="19"/>
      <c r="J348" s="19"/>
      <c r="K348" s="19"/>
      <c r="L348" s="19"/>
      <c r="M348" s="19"/>
      <c r="N348" s="19"/>
    </row>
    <row r="349" spans="1:14">
      <c r="A349" s="19"/>
      <c r="B349" s="19"/>
      <c r="C349" s="19"/>
      <c r="D349" s="19"/>
      <c r="E349" s="19"/>
      <c r="F349" s="19"/>
      <c r="G349" s="19"/>
      <c r="H349" s="19"/>
      <c r="I349" s="19"/>
      <c r="J349" s="19"/>
      <c r="K349" s="19"/>
      <c r="L349" s="19"/>
      <c r="M349" s="19"/>
      <c r="N349" s="19"/>
    </row>
    <row r="350" spans="1:14">
      <c r="A350" s="19"/>
      <c r="B350" s="19"/>
      <c r="C350" s="19"/>
      <c r="D350" s="19"/>
      <c r="E350" s="19"/>
      <c r="F350" s="19"/>
      <c r="G350" s="19"/>
      <c r="H350" s="19"/>
      <c r="I350" s="19"/>
      <c r="J350" s="19"/>
      <c r="K350" s="19"/>
      <c r="L350" s="19"/>
      <c r="M350" s="19"/>
      <c r="N350" s="19"/>
    </row>
    <row r="351" spans="1:14">
      <c r="A351" s="19"/>
      <c r="B351" s="19"/>
      <c r="C351" s="19"/>
      <c r="D351" s="19"/>
      <c r="E351" s="19"/>
      <c r="F351" s="19"/>
      <c r="G351" s="19"/>
      <c r="H351" s="19"/>
      <c r="I351" s="19"/>
      <c r="J351" s="19"/>
      <c r="K351" s="19"/>
      <c r="L351" s="19"/>
      <c r="M351" s="19"/>
      <c r="N351" s="19"/>
    </row>
    <row r="352" spans="1:14">
      <c r="A352" s="19"/>
      <c r="B352" s="19"/>
      <c r="C352" s="19"/>
      <c r="D352" s="19"/>
      <c r="E352" s="19"/>
      <c r="F352" s="19"/>
      <c r="G352" s="19"/>
      <c r="H352" s="19"/>
      <c r="I352" s="19"/>
      <c r="J352" s="19"/>
      <c r="K352" s="19"/>
      <c r="L352" s="19"/>
      <c r="M352" s="19"/>
      <c r="N352" s="19"/>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Collection</vt:lpstr>
      <vt:lpstr>Total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2012-05-29T08:56:27Z</dcterms:modified>
</cp:coreProperties>
</file>