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Collection" sheetId="1" r:id="rId1"/>
    <sheet name="Total" sheetId="2" r:id="rId2"/>
  </sheets>
  <calcPr calcId="125725"/>
</workbook>
</file>

<file path=xl/calcChain.xml><?xml version="1.0" encoding="utf-8"?>
<calcChain xmlns="http://schemas.openxmlformats.org/spreadsheetml/2006/main">
  <c r="D148" i="2"/>
  <c r="D147"/>
  <c r="D146"/>
  <c r="D145"/>
  <c r="D144"/>
  <c r="D143"/>
  <c r="D51"/>
  <c r="D50"/>
  <c r="D49"/>
  <c r="D48"/>
  <c r="D97"/>
  <c r="D98"/>
  <c r="D99"/>
  <c r="D100"/>
  <c r="D101"/>
  <c r="D102"/>
  <c r="D104" s="1"/>
  <c r="D75"/>
  <c r="D74"/>
  <c r="D73"/>
  <c r="D72"/>
  <c r="D71"/>
  <c r="D121"/>
  <c r="D120"/>
  <c r="D30"/>
  <c r="D29"/>
  <c r="D6"/>
  <c r="D5"/>
  <c r="D7"/>
  <c r="D11"/>
  <c r="D10"/>
  <c r="D9"/>
  <c r="D8"/>
  <c r="D149"/>
  <c r="D53" l="1"/>
  <c r="D13"/>
  <c r="D77" l="1"/>
  <c r="D32"/>
  <c r="D125" l="1"/>
  <c r="D124"/>
  <c r="D123"/>
  <c r="D122"/>
</calcChain>
</file>

<file path=xl/sharedStrings.xml><?xml version="1.0" encoding="utf-8"?>
<sst xmlns="http://schemas.openxmlformats.org/spreadsheetml/2006/main" count="164" uniqueCount="119">
  <si>
    <t>Code number</t>
  </si>
  <si>
    <t>R001</t>
  </si>
  <si>
    <t>R002</t>
  </si>
  <si>
    <t>R003</t>
  </si>
  <si>
    <t>R004</t>
  </si>
  <si>
    <t>R005</t>
  </si>
  <si>
    <t>R006</t>
  </si>
  <si>
    <t>R007</t>
  </si>
  <si>
    <t>R008</t>
  </si>
  <si>
    <t>R009</t>
  </si>
  <si>
    <t>R010</t>
  </si>
  <si>
    <t>R011</t>
  </si>
  <si>
    <t>R012</t>
  </si>
  <si>
    <t>R013</t>
  </si>
  <si>
    <t>R014</t>
  </si>
  <si>
    <t>R015</t>
  </si>
  <si>
    <t>R016</t>
  </si>
  <si>
    <t>R017</t>
  </si>
  <si>
    <t>R018</t>
  </si>
  <si>
    <t>R019</t>
  </si>
  <si>
    <t>R020</t>
  </si>
  <si>
    <t>R021</t>
  </si>
  <si>
    <t>R022</t>
  </si>
  <si>
    <t>R023</t>
  </si>
  <si>
    <t>R024</t>
  </si>
  <si>
    <t>R025</t>
  </si>
  <si>
    <t>R026</t>
  </si>
  <si>
    <t>R027</t>
  </si>
  <si>
    <t>R028</t>
  </si>
  <si>
    <t>R029</t>
  </si>
  <si>
    <t>R030</t>
  </si>
  <si>
    <t>R031</t>
  </si>
  <si>
    <t>R032</t>
  </si>
  <si>
    <t>R033</t>
  </si>
  <si>
    <t>R034</t>
  </si>
  <si>
    <t>R035</t>
  </si>
  <si>
    <t>R036</t>
  </si>
  <si>
    <t>R037</t>
  </si>
  <si>
    <t>R038</t>
  </si>
  <si>
    <t>R039</t>
  </si>
  <si>
    <t>R040</t>
  </si>
  <si>
    <t>Type</t>
  </si>
  <si>
    <t>Other</t>
  </si>
  <si>
    <t>20 - 40%</t>
  </si>
  <si>
    <t>40 - 60%</t>
  </si>
  <si>
    <t>60 - 80%</t>
  </si>
  <si>
    <t>80 - 100%</t>
  </si>
  <si>
    <t>Main produce</t>
  </si>
  <si>
    <t>Dairy/eggs</t>
  </si>
  <si>
    <t>Fruits/veg</t>
  </si>
  <si>
    <t>Drinks/preserves</t>
  </si>
  <si>
    <t>Total</t>
  </si>
  <si>
    <t>G. Main produce</t>
  </si>
  <si>
    <t>Total businesses</t>
  </si>
  <si>
    <t>Total turnover</t>
  </si>
  <si>
    <t>Address</t>
  </si>
  <si>
    <t>Postcode</t>
  </si>
  <si>
    <t>Business Name</t>
  </si>
  <si>
    <r>
      <rPr>
        <b/>
        <sz val="14"/>
        <color theme="1"/>
        <rFont val="Calibri"/>
        <family val="2"/>
        <scheme val="minor"/>
      </rPr>
      <t>TIP:</t>
    </r>
    <r>
      <rPr>
        <i/>
        <sz val="11"/>
        <color theme="1"/>
        <rFont val="Calibri"/>
        <family val="2"/>
        <scheme val="minor"/>
      </rPr>
      <t xml:space="preserve"> If you have completed more than 50 interviews and need to add more rows, before you completely fill the table rightclick row number 52 on the very left and select 'insert'. Repeat by clicking the last empty row number above the bottom of the table. Do not copy and paste cells below the bottom of the table (below the black border) as the diagrams and totals will not include these cells. </t>
    </r>
  </si>
  <si>
    <t>Business phone no.</t>
  </si>
  <si>
    <t>Mobile       phone no.</t>
  </si>
  <si>
    <t>E mail</t>
  </si>
  <si>
    <t>City/town/village</t>
  </si>
  <si>
    <t>Role</t>
  </si>
  <si>
    <t>Owner</t>
  </si>
  <si>
    <t>Manager</t>
  </si>
  <si>
    <t>Staff</t>
  </si>
  <si>
    <t>Meat / Cooked meat (incl. Fish)</t>
  </si>
  <si>
    <t>Fruits / veg</t>
  </si>
  <si>
    <t>Drinks / preserves</t>
  </si>
  <si>
    <t>Contact person</t>
  </si>
  <si>
    <t>Website</t>
  </si>
  <si>
    <t>£500K - £1 million</t>
  </si>
  <si>
    <t>£1 - £2 million</t>
  </si>
  <si>
    <t>£200K - £500K</t>
  </si>
  <si>
    <t>£1 million - £2 million</t>
  </si>
  <si>
    <t>A.Type of institution</t>
  </si>
  <si>
    <t>School</t>
  </si>
  <si>
    <t>College/University</t>
  </si>
  <si>
    <t>Hospital</t>
  </si>
  <si>
    <t>Care home</t>
  </si>
  <si>
    <t>Prison (+ other penal)</t>
  </si>
  <si>
    <t>Local authority offices</t>
  </si>
  <si>
    <t>B.Kind of institution</t>
  </si>
  <si>
    <t>Kind</t>
  </si>
  <si>
    <t>Public/Statutory</t>
  </si>
  <si>
    <t>Private</t>
  </si>
  <si>
    <t>C.Catering arrangements</t>
  </si>
  <si>
    <t>Catering</t>
  </si>
  <si>
    <t>All food prepared off site</t>
  </si>
  <si>
    <t>Combination of both</t>
  </si>
  <si>
    <t>All food prepared in an on-site kitchen</t>
  </si>
  <si>
    <t>D.Procurement set up</t>
  </si>
  <si>
    <t>Procurement</t>
  </si>
  <si>
    <t>Contracted out</t>
  </si>
  <si>
    <t>Wholesaler/distributor</t>
  </si>
  <si>
    <t>Direct from producers</t>
  </si>
  <si>
    <t>Combination of above</t>
  </si>
  <si>
    <t>E.Budget</t>
  </si>
  <si>
    <t>below £200,000</t>
  </si>
  <si>
    <t>£2 - £5 million</t>
  </si>
  <si>
    <t>over £5 million</t>
  </si>
  <si>
    <r>
      <rPr>
        <b/>
        <sz val="12"/>
        <color theme="1"/>
        <rFont val="Calibri"/>
        <family val="2"/>
        <scheme val="minor"/>
      </rPr>
      <t>F</t>
    </r>
    <r>
      <rPr>
        <b/>
        <sz val="14"/>
        <color theme="1"/>
        <rFont val="Calibri"/>
        <family val="2"/>
        <scheme val="minor"/>
      </rPr>
      <t xml:space="preserve">.% </t>
    </r>
    <r>
      <rPr>
        <b/>
        <sz val="12"/>
        <color theme="1"/>
        <rFont val="Calibri"/>
        <family val="2"/>
        <scheme val="minor"/>
      </rPr>
      <t>locally sourced</t>
    </r>
  </si>
  <si>
    <t>None</t>
  </si>
  <si>
    <t>1 - 20%</t>
  </si>
  <si>
    <t>% local</t>
  </si>
  <si>
    <t>Budget</t>
  </si>
  <si>
    <t>A.Category of institution</t>
  </si>
  <si>
    <t>Total institutions</t>
  </si>
  <si>
    <t xml:space="preserve">B.Kind of institution     </t>
  </si>
  <si>
    <t>£2 million - £5 million</t>
  </si>
  <si>
    <t>E. Budget</t>
  </si>
  <si>
    <t>F. %  locally produce</t>
  </si>
  <si>
    <t xml:space="preserve">D.Procurement set-up      </t>
  </si>
  <si>
    <t xml:space="preserve">C.Catering arrangements   </t>
  </si>
  <si>
    <t>Bread / baked goods</t>
  </si>
  <si>
    <t>Processed food</t>
  </si>
  <si>
    <t>Bread/baked goods</t>
  </si>
  <si>
    <t>Dairy / eggs</t>
  </si>
</sst>
</file>

<file path=xl/styles.xml><?xml version="1.0" encoding="utf-8"?>
<styleSheet xmlns="http://schemas.openxmlformats.org/spreadsheetml/2006/main">
  <numFmts count="1">
    <numFmt numFmtId="164" formatCode="0000000000"/>
  </numFmts>
  <fonts count="5">
    <font>
      <sz val="11"/>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rgb="FF92D050"/>
        <bgColor indexed="64"/>
      </patternFill>
    </fill>
  </fills>
  <borders count="22">
    <border>
      <left/>
      <right/>
      <top/>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top/>
      <bottom/>
      <diagonal/>
    </border>
    <border>
      <left/>
      <right style="medium">
        <color auto="1"/>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auto="1"/>
      </right>
      <top/>
      <bottom/>
      <diagonal/>
    </border>
    <border>
      <left style="medium">
        <color auto="1"/>
      </left>
      <right/>
      <top style="medium">
        <color indexed="64"/>
      </top>
      <bottom style="medium">
        <color indexed="64"/>
      </bottom>
      <diagonal/>
    </border>
  </borders>
  <cellStyleXfs count="1">
    <xf numFmtId="0" fontId="0" fillId="0" borderId="0"/>
  </cellStyleXfs>
  <cellXfs count="74">
    <xf numFmtId="0" fontId="0" fillId="0" borderId="0" xfId="0"/>
    <xf numFmtId="49" fontId="1" fillId="2" borderId="1" xfId="0" applyNumberFormat="1" applyFont="1" applyFill="1" applyBorder="1"/>
    <xf numFmtId="0" fontId="0" fillId="0" borderId="2" xfId="0" applyBorder="1"/>
    <xf numFmtId="0" fontId="0" fillId="0" borderId="3" xfId="0" applyBorder="1"/>
    <xf numFmtId="49" fontId="1" fillId="2" borderId="6" xfId="0" applyNumberFormat="1" applyFont="1" applyFill="1" applyBorder="1"/>
    <xf numFmtId="0" fontId="0" fillId="0" borderId="12" xfId="0" applyBorder="1"/>
    <xf numFmtId="0" fontId="0" fillId="0" borderId="13" xfId="0" applyBorder="1"/>
    <xf numFmtId="0" fontId="0" fillId="3" borderId="2" xfId="0" applyFill="1" applyBorder="1"/>
    <xf numFmtId="0" fontId="0" fillId="0" borderId="0" xfId="0" applyFill="1" applyBorder="1"/>
    <xf numFmtId="0" fontId="0" fillId="3" borderId="12" xfId="0" applyFill="1" applyBorder="1"/>
    <xf numFmtId="49" fontId="1" fillId="0" borderId="0" xfId="0" applyNumberFormat="1" applyFont="1" applyFill="1" applyBorder="1"/>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14" xfId="0" applyFill="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2" xfId="0" applyFill="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Fill="1" applyBorder="1" applyAlignment="1">
      <alignment horizontal="center" vertical="center"/>
    </xf>
    <xf numFmtId="0" fontId="0" fillId="0" borderId="15" xfId="0" applyBorder="1" applyAlignment="1">
      <alignment horizontal="center" vertical="center"/>
    </xf>
    <xf numFmtId="0" fontId="1" fillId="4" borderId="8" xfId="0" applyFont="1" applyFill="1" applyBorder="1"/>
    <xf numFmtId="0" fontId="0" fillId="0" borderId="8" xfId="0" applyBorder="1"/>
    <xf numFmtId="0" fontId="0" fillId="3" borderId="0" xfId="0" applyFill="1"/>
    <xf numFmtId="0" fontId="0" fillId="3" borderId="4" xfId="0" applyFill="1" applyBorder="1"/>
    <xf numFmtId="0" fontId="0" fillId="3" borderId="9" xfId="0" applyFill="1" applyBorder="1"/>
    <xf numFmtId="0" fontId="0" fillId="3" borderId="6" xfId="0" applyFill="1" applyBorder="1"/>
    <xf numFmtId="0" fontId="0" fillId="3" borderId="16" xfId="0" applyFill="1" applyBorder="1"/>
    <xf numFmtId="0" fontId="0" fillId="3" borderId="18" xfId="0" applyFill="1" applyBorder="1"/>
    <xf numFmtId="0" fontId="0" fillId="3" borderId="0" xfId="0" applyFill="1" applyBorder="1"/>
    <xf numFmtId="0" fontId="0" fillId="3" borderId="17" xfId="0" applyFill="1" applyBorder="1"/>
    <xf numFmtId="0" fontId="2" fillId="3" borderId="17" xfId="0" applyFont="1" applyFill="1" applyBorder="1" applyAlignment="1">
      <alignment horizontal="center"/>
    </xf>
    <xf numFmtId="0" fontId="0" fillId="3" borderId="8" xfId="0" applyFill="1" applyBorder="1" applyAlignment="1">
      <alignment horizontal="center"/>
    </xf>
    <xf numFmtId="0" fontId="0" fillId="3" borderId="17" xfId="0" applyFill="1" applyBorder="1" applyAlignment="1">
      <alignment horizontal="center"/>
    </xf>
    <xf numFmtId="0" fontId="0" fillId="3" borderId="5" xfId="0" applyFill="1" applyBorder="1"/>
    <xf numFmtId="0" fontId="0" fillId="3" borderId="7" xfId="0" applyFill="1" applyBorder="1"/>
    <xf numFmtId="0" fontId="1" fillId="3" borderId="0" xfId="0" applyFont="1" applyFill="1" applyBorder="1"/>
    <xf numFmtId="0" fontId="0" fillId="3" borderId="19" xfId="0" applyFill="1" applyBorder="1" applyAlignment="1">
      <alignment horizontal="right"/>
    </xf>
    <xf numFmtId="0" fontId="0" fillId="3" borderId="20" xfId="0" applyFill="1" applyBorder="1"/>
    <xf numFmtId="0" fontId="0" fillId="4" borderId="19" xfId="0" applyFill="1" applyBorder="1"/>
    <xf numFmtId="0" fontId="1" fillId="4" borderId="21" xfId="0" applyFont="1" applyFill="1" applyBorder="1" applyAlignment="1">
      <alignment horizontal="left"/>
    </xf>
    <xf numFmtId="0" fontId="1" fillId="4" borderId="19" xfId="0" applyFont="1" applyFill="1" applyBorder="1" applyAlignment="1">
      <alignment horizontal="left"/>
    </xf>
    <xf numFmtId="0" fontId="0" fillId="3" borderId="8" xfId="0" applyFill="1" applyBorder="1" applyAlignment="1">
      <alignment horizontal="right"/>
    </xf>
    <xf numFmtId="0" fontId="0" fillId="0" borderId="2" xfId="0" applyBorder="1" applyAlignment="1">
      <alignment horizontal="right" vertical="center" wrapText="1"/>
    </xf>
    <xf numFmtId="0" fontId="0" fillId="0" borderId="0" xfId="0" applyBorder="1"/>
    <xf numFmtId="0" fontId="0" fillId="3" borderId="9" xfId="0" applyFill="1" applyBorder="1" applyAlignment="1">
      <alignment horizontal="center"/>
    </xf>
    <xf numFmtId="0" fontId="0" fillId="3" borderId="0" xfId="0" applyFill="1" applyBorder="1" applyAlignment="1">
      <alignment horizontal="right"/>
    </xf>
    <xf numFmtId="0" fontId="0" fillId="3" borderId="0" xfId="0" applyFill="1" applyBorder="1" applyAlignment="1">
      <alignment horizontal="center"/>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0" fillId="3" borderId="9" xfId="0" applyFill="1" applyBorder="1" applyAlignment="1">
      <alignment horizontal="right"/>
    </xf>
    <xf numFmtId="0" fontId="0" fillId="3" borderId="12" xfId="0" applyFill="1" applyBorder="1" applyAlignment="1">
      <alignment horizontal="center" vertical="center" wrapText="1"/>
    </xf>
    <xf numFmtId="0" fontId="0" fillId="3" borderId="2" xfId="0" applyFill="1" applyBorder="1" applyAlignment="1">
      <alignment horizontal="right" vertical="center" wrapText="1"/>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0" fillId="3" borderId="10" xfId="0" applyFill="1"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164" fontId="0" fillId="0" borderId="2" xfId="0" applyNumberFormat="1"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164" fontId="0" fillId="0" borderId="3" xfId="0" applyNumberFormat="1" applyBorder="1" applyAlignment="1">
      <alignment horizontal="center" vertical="center" wrapText="1"/>
    </xf>
    <xf numFmtId="0" fontId="0" fillId="0" borderId="11" xfId="0"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0" fillId="0" borderId="8" xfId="0" applyFont="1" applyBorder="1"/>
    <xf numFmtId="0" fontId="0" fillId="3" borderId="4" xfId="0" applyFont="1" applyFill="1" applyBorder="1"/>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1" fillId="4" borderId="21" xfId="0" applyFont="1" applyFill="1" applyBorder="1" applyAlignment="1">
      <alignment horizontal="left"/>
    </xf>
    <xf numFmtId="0" fontId="1" fillId="4" borderId="19" xfId="0" applyFont="1" applyFill="1" applyBorder="1" applyAlignment="1">
      <alignment horizontal="left"/>
    </xf>
  </cellXfs>
  <cellStyles count="1">
    <cellStyle name="Normal" xfId="0" builtinId="0"/>
  </cellStyles>
  <dxfs count="1">
    <dxf>
      <fill>
        <patternFill>
          <bgColor theme="0" tint="-0.1499679555650502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Budget</a:t>
            </a:r>
          </a:p>
        </c:rich>
      </c:tx>
      <c:layout>
        <c:manualLayout>
          <c:xMode val="edge"/>
          <c:yMode val="edge"/>
          <c:x val="4.3617935736175062E-2"/>
          <c:y val="4.7430682539090434E-2"/>
        </c:manualLayout>
      </c:layout>
      <c:overlay val="1"/>
    </c:title>
    <c:plotArea>
      <c:layout/>
      <c:pieChart>
        <c:varyColors val="1"/>
        <c:ser>
          <c:idx val="0"/>
          <c:order val="0"/>
          <c:explosion val="2"/>
          <c:cat>
            <c:strRef>
              <c:f>Total!$C$97:$C$102</c:f>
              <c:strCache>
                <c:ptCount val="6"/>
                <c:pt idx="0">
                  <c:v>below £200,000</c:v>
                </c:pt>
                <c:pt idx="1">
                  <c:v>£200K - £500K</c:v>
                </c:pt>
                <c:pt idx="2">
                  <c:v>£500K - £1 million</c:v>
                </c:pt>
                <c:pt idx="3">
                  <c:v>£1 million - £2 million</c:v>
                </c:pt>
                <c:pt idx="4">
                  <c:v>£2 million - £5 million</c:v>
                </c:pt>
                <c:pt idx="5">
                  <c:v>over £5 million</c:v>
                </c:pt>
              </c:strCache>
            </c:strRef>
          </c:cat>
          <c:val>
            <c:numRef>
              <c:f>Total!$D$97:$D$102</c:f>
              <c:numCache>
                <c:formatCode>General</c:formatCode>
                <c:ptCount val="6"/>
                <c:pt idx="0">
                  <c:v>0</c:v>
                </c:pt>
                <c:pt idx="1">
                  <c:v>0</c:v>
                </c:pt>
                <c:pt idx="2">
                  <c:v>0</c:v>
                </c:pt>
                <c:pt idx="3">
                  <c:v>0</c:v>
                </c:pt>
                <c:pt idx="4">
                  <c:v>0</c:v>
                </c:pt>
                <c:pt idx="5">
                  <c:v>0</c:v>
                </c:pt>
              </c:numCache>
            </c:numRef>
          </c:val>
        </c:ser>
        <c:firstSliceAng val="0"/>
      </c:pieChart>
    </c:plotArea>
    <c:legend>
      <c:legendPos val="r"/>
      <c:layout>
        <c:manualLayout>
          <c:xMode val="edge"/>
          <c:yMode val="edge"/>
          <c:x val="0.7285622630504518"/>
          <c:y val="0.574177731804972"/>
          <c:w val="0.25443712978500627"/>
          <c:h val="0.38783728441451532"/>
        </c:manualLayout>
      </c:layout>
    </c:legend>
    <c:plotVisOnly val="1"/>
  </c:chart>
  <c:printSettings>
    <c:headerFooter/>
    <c:pageMargins b="0.75000000000000466" l="0.70000000000000062" r="0.70000000000000062" t="0.750000000000004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Proportion of locally sourced produce</a:t>
            </a:r>
          </a:p>
        </c:rich>
      </c:tx>
      <c:layout>
        <c:manualLayout>
          <c:xMode val="edge"/>
          <c:yMode val="edge"/>
          <c:x val="1.4474037739818046E-2"/>
          <c:y val="1.8679457520640107E-2"/>
        </c:manualLayout>
      </c:layout>
      <c:overlay val="1"/>
    </c:title>
    <c:plotArea>
      <c:layout>
        <c:manualLayout>
          <c:layoutTarget val="inner"/>
          <c:xMode val="edge"/>
          <c:yMode val="edge"/>
          <c:x val="0.11224722592736017"/>
          <c:y val="0.12578616352201263"/>
          <c:w val="0.56405585913782652"/>
          <c:h val="0.83468104222821238"/>
        </c:manualLayout>
      </c:layout>
      <c:pieChart>
        <c:varyColors val="1"/>
        <c:ser>
          <c:idx val="0"/>
          <c:order val="0"/>
          <c:explosion val="2"/>
          <c:cat>
            <c:strRef>
              <c:f>Total!$C$120:$C$125</c:f>
              <c:strCache>
                <c:ptCount val="6"/>
                <c:pt idx="0">
                  <c:v>None</c:v>
                </c:pt>
                <c:pt idx="1">
                  <c:v>1 - 20%</c:v>
                </c:pt>
                <c:pt idx="2">
                  <c:v>20 - 40%</c:v>
                </c:pt>
                <c:pt idx="3">
                  <c:v>40 - 60%</c:v>
                </c:pt>
                <c:pt idx="4">
                  <c:v>60 - 80%</c:v>
                </c:pt>
                <c:pt idx="5">
                  <c:v>80 - 100%</c:v>
                </c:pt>
              </c:strCache>
            </c:strRef>
          </c:cat>
          <c:val>
            <c:numRef>
              <c:f>Total!$D$120:$D$125</c:f>
              <c:numCache>
                <c:formatCode>General</c:formatCode>
                <c:ptCount val="6"/>
                <c:pt idx="0">
                  <c:v>0</c:v>
                </c:pt>
                <c:pt idx="1">
                  <c:v>0</c:v>
                </c:pt>
                <c:pt idx="2">
                  <c:v>0</c:v>
                </c:pt>
                <c:pt idx="3">
                  <c:v>0</c:v>
                </c:pt>
                <c:pt idx="4">
                  <c:v>0</c:v>
                </c:pt>
                <c:pt idx="5">
                  <c:v>0</c:v>
                </c:pt>
              </c:numCache>
            </c:numRef>
          </c:val>
        </c:ser>
        <c:firstSliceAng val="0"/>
      </c:pieChart>
    </c:plotArea>
    <c:legend>
      <c:legendPos val="r"/>
      <c:layout>
        <c:manualLayout>
          <c:xMode val="edge"/>
          <c:yMode val="edge"/>
          <c:x val="0.84683791575233403"/>
          <c:y val="0.58535928291982353"/>
          <c:w val="0.13859013524948732"/>
          <c:h val="0.38992805144639942"/>
        </c:manualLayout>
      </c:layout>
    </c:legend>
    <c:plotVisOnly val="1"/>
  </c:chart>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Main </a:t>
            </a:r>
          </a:p>
          <a:p>
            <a:pPr>
              <a:defRPr/>
            </a:pPr>
            <a:r>
              <a:rPr lang="en-GB"/>
              <a:t>produce</a:t>
            </a:r>
          </a:p>
        </c:rich>
      </c:tx>
      <c:layout>
        <c:manualLayout>
          <c:xMode val="edge"/>
          <c:yMode val="edge"/>
          <c:x val="1.4881019453720121E-2"/>
          <c:y val="4.743060526525094E-2"/>
        </c:manualLayout>
      </c:layout>
      <c:overlay val="1"/>
    </c:title>
    <c:plotArea>
      <c:layout/>
      <c:pieChart>
        <c:varyColors val="1"/>
        <c:ser>
          <c:idx val="0"/>
          <c:order val="0"/>
          <c:explosion val="2"/>
          <c:cat>
            <c:strRef>
              <c:f>Total!$C$143:$C$149</c:f>
              <c:strCache>
                <c:ptCount val="7"/>
                <c:pt idx="0">
                  <c:v>Meat / Cooked meat (incl. Fish)</c:v>
                </c:pt>
                <c:pt idx="1">
                  <c:v>Dairy/eggs</c:v>
                </c:pt>
                <c:pt idx="2">
                  <c:v>Fruits/veg</c:v>
                </c:pt>
                <c:pt idx="3">
                  <c:v>Drinks/preserves</c:v>
                </c:pt>
                <c:pt idx="4">
                  <c:v>Bread/baked goods</c:v>
                </c:pt>
                <c:pt idx="5">
                  <c:v>Processed food</c:v>
                </c:pt>
                <c:pt idx="6">
                  <c:v>Other</c:v>
                </c:pt>
              </c:strCache>
            </c:strRef>
          </c:cat>
          <c:val>
            <c:numRef>
              <c:f>Total!$D$143:$D$149</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ayout>
        <c:manualLayout>
          <c:xMode val="edge"/>
          <c:yMode val="edge"/>
          <c:x val="0.65029787506928172"/>
          <c:y val="0.55888546350658819"/>
          <c:w val="0.33574051934607663"/>
          <c:h val="0.42088243957036553"/>
        </c:manualLayout>
      </c:layout>
    </c:legend>
    <c:plotVisOnly val="1"/>
  </c:chart>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Procurement set-up</a:t>
            </a:r>
          </a:p>
        </c:rich>
      </c:tx>
      <c:layout>
        <c:manualLayout>
          <c:xMode val="edge"/>
          <c:yMode val="edge"/>
          <c:x val="1.6902668416448077E-2"/>
          <c:y val="4.7430830039526264E-2"/>
        </c:manualLayout>
      </c:layout>
      <c:overlay val="1"/>
    </c:title>
    <c:plotArea>
      <c:layout/>
      <c:pieChart>
        <c:varyColors val="1"/>
        <c:ser>
          <c:idx val="0"/>
          <c:order val="0"/>
          <c:explosion val="2"/>
          <c:cat>
            <c:strRef>
              <c:f>Total!$C$71:$C$75</c:f>
              <c:strCache>
                <c:ptCount val="5"/>
                <c:pt idx="0">
                  <c:v>Contracted out</c:v>
                </c:pt>
                <c:pt idx="1">
                  <c:v>Wholesaler/distributor</c:v>
                </c:pt>
                <c:pt idx="2">
                  <c:v>Direct from producers</c:v>
                </c:pt>
                <c:pt idx="3">
                  <c:v>Combination of above</c:v>
                </c:pt>
                <c:pt idx="4">
                  <c:v>Other</c:v>
                </c:pt>
              </c:strCache>
            </c:strRef>
          </c:cat>
          <c:val>
            <c:numRef>
              <c:f>Total!$D$71:$D$75</c:f>
              <c:numCache>
                <c:formatCode>General</c:formatCode>
                <c:ptCount val="5"/>
                <c:pt idx="0">
                  <c:v>0</c:v>
                </c:pt>
                <c:pt idx="1">
                  <c:v>0</c:v>
                </c:pt>
                <c:pt idx="2">
                  <c:v>0</c:v>
                </c:pt>
                <c:pt idx="3">
                  <c:v>0</c:v>
                </c:pt>
                <c:pt idx="4">
                  <c:v>0</c:v>
                </c:pt>
              </c:numCache>
            </c:numRef>
          </c:val>
        </c:ser>
        <c:firstSliceAng val="0"/>
      </c:pieChart>
    </c:plotArea>
    <c:legend>
      <c:legendPos val="r"/>
      <c:layout>
        <c:manualLayout>
          <c:xMode val="edge"/>
          <c:yMode val="edge"/>
          <c:x val="0.64276981770721309"/>
          <c:y val="0.60805032958666427"/>
          <c:w val="0.34022957512824648"/>
          <c:h val="0.36551728743830686"/>
        </c:manualLayout>
      </c:layout>
    </c:legend>
    <c:plotVisOnly val="1"/>
  </c:chart>
  <c:printSettings>
    <c:headerFooter/>
    <c:pageMargins b="0.75000000000000444" l="0.70000000000000062" r="0.70000000000000062" t="0.750000000000004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Category</a:t>
            </a:r>
            <a:r>
              <a:rPr lang="en-GB" baseline="0"/>
              <a:t> of</a:t>
            </a:r>
          </a:p>
          <a:p>
            <a:pPr>
              <a:defRPr/>
            </a:pPr>
            <a:r>
              <a:rPr lang="en-GB" baseline="0"/>
              <a:t>institution</a:t>
            </a:r>
            <a:endParaRPr lang="en-GB"/>
          </a:p>
        </c:rich>
      </c:tx>
      <c:layout>
        <c:manualLayout>
          <c:xMode val="edge"/>
          <c:yMode val="edge"/>
          <c:x val="1.6902668416448084E-2"/>
          <c:y val="4.7430830039526313E-2"/>
        </c:manualLayout>
      </c:layout>
      <c:overlay val="1"/>
    </c:title>
    <c:plotArea>
      <c:layout/>
      <c:pieChart>
        <c:varyColors val="1"/>
        <c:ser>
          <c:idx val="0"/>
          <c:order val="0"/>
          <c:explosion val="2"/>
          <c:cat>
            <c:strRef>
              <c:f>Total!$C$5:$C$11</c:f>
              <c:strCache>
                <c:ptCount val="7"/>
                <c:pt idx="0">
                  <c:v>School</c:v>
                </c:pt>
                <c:pt idx="1">
                  <c:v>College/University</c:v>
                </c:pt>
                <c:pt idx="2">
                  <c:v>Hospital</c:v>
                </c:pt>
                <c:pt idx="3">
                  <c:v>Care home</c:v>
                </c:pt>
                <c:pt idx="4">
                  <c:v>Prison (+ other penal)</c:v>
                </c:pt>
                <c:pt idx="5">
                  <c:v>Local authority offices</c:v>
                </c:pt>
                <c:pt idx="6">
                  <c:v>Other</c:v>
                </c:pt>
              </c:strCache>
            </c:strRef>
          </c:cat>
          <c:val>
            <c:numRef>
              <c:f>Total!$D$5:$D$11</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ayout>
        <c:manualLayout>
          <c:xMode val="edge"/>
          <c:yMode val="edge"/>
          <c:x val="0.77244811611663322"/>
          <c:y val="0.41044818764743035"/>
          <c:w val="0.21297993488518863"/>
          <c:h val="0.5741992757234462"/>
        </c:manualLayout>
      </c:layout>
    </c:legend>
    <c:plotVisOnly val="1"/>
  </c:chart>
  <c:printSettings>
    <c:headerFooter/>
    <c:pageMargins b="0.75000000000000466" l="0.70000000000000062" r="0.70000000000000062" t="0.750000000000004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Kind of </a:t>
            </a:r>
          </a:p>
          <a:p>
            <a:pPr>
              <a:defRPr/>
            </a:pPr>
            <a:r>
              <a:rPr lang="en-GB"/>
              <a:t>institution</a:t>
            </a:r>
          </a:p>
        </c:rich>
      </c:tx>
      <c:layout>
        <c:manualLayout>
          <c:xMode val="edge"/>
          <c:yMode val="edge"/>
          <c:x val="9.6167214070918671E-3"/>
          <c:y val="1.7029076577154238E-2"/>
        </c:manualLayout>
      </c:layout>
      <c:overlay val="1"/>
    </c:title>
    <c:plotArea>
      <c:layout>
        <c:manualLayout>
          <c:layoutTarget val="inner"/>
          <c:xMode val="edge"/>
          <c:yMode val="edge"/>
          <c:x val="0.21394719102735127"/>
          <c:y val="6.9489685124864309E-2"/>
          <c:w val="0.50576806314511258"/>
          <c:h val="0.90445168295331169"/>
        </c:manualLayout>
      </c:layout>
      <c:pieChart>
        <c:varyColors val="1"/>
        <c:ser>
          <c:idx val="0"/>
          <c:order val="0"/>
          <c:explosion val="2"/>
          <c:cat>
            <c:strRef>
              <c:f>Total!$C$29:$C$30</c:f>
              <c:strCache>
                <c:ptCount val="2"/>
                <c:pt idx="0">
                  <c:v>Public/Statutory</c:v>
                </c:pt>
                <c:pt idx="1">
                  <c:v>Private</c:v>
                </c:pt>
              </c:strCache>
            </c:strRef>
          </c:cat>
          <c:val>
            <c:numRef>
              <c:f>Total!$D$29:$D$30</c:f>
              <c:numCache>
                <c:formatCode>General</c:formatCode>
                <c:ptCount val="2"/>
                <c:pt idx="0">
                  <c:v>0</c:v>
                </c:pt>
                <c:pt idx="1">
                  <c:v>0</c:v>
                </c:pt>
              </c:numCache>
            </c:numRef>
          </c:val>
        </c:ser>
        <c:firstSliceAng val="0"/>
      </c:pieChart>
    </c:plotArea>
    <c:legend>
      <c:legendPos val="r"/>
      <c:layout>
        <c:manualLayout>
          <c:xMode val="edge"/>
          <c:yMode val="edge"/>
          <c:x val="0.75474319808384616"/>
          <c:y val="0.67701522651688117"/>
          <c:w val="0.23068485291797539"/>
          <c:h val="0.28765104687646931"/>
        </c:manualLayout>
      </c:layout>
    </c:legend>
    <c:plotVisOnly val="1"/>
  </c:chart>
  <c:printSettings>
    <c:headerFooter/>
    <c:pageMargins b="0.75000000000000466" l="0.70000000000000062" r="0.70000000000000062" t="0.750000000000004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Catering arrangements</a:t>
            </a:r>
          </a:p>
        </c:rich>
      </c:tx>
      <c:layout>
        <c:manualLayout>
          <c:xMode val="edge"/>
          <c:yMode val="edge"/>
          <c:x val="1.6902695906181125E-2"/>
          <c:y val="2.7228717622418418E-2"/>
        </c:manualLayout>
      </c:layout>
      <c:overlay val="1"/>
    </c:title>
    <c:plotArea>
      <c:layout/>
      <c:pieChart>
        <c:varyColors val="1"/>
        <c:ser>
          <c:idx val="0"/>
          <c:order val="0"/>
          <c:explosion val="2"/>
          <c:cat>
            <c:strRef>
              <c:f>Total!$C$48:$C$51</c:f>
              <c:strCache>
                <c:ptCount val="4"/>
                <c:pt idx="0">
                  <c:v>All food prepared in an on-site kitchen</c:v>
                </c:pt>
                <c:pt idx="1">
                  <c:v>All food prepared off site</c:v>
                </c:pt>
                <c:pt idx="2">
                  <c:v>Combination of both</c:v>
                </c:pt>
                <c:pt idx="3">
                  <c:v>Other</c:v>
                </c:pt>
              </c:strCache>
            </c:strRef>
          </c:cat>
          <c:val>
            <c:numRef>
              <c:f>Total!$D$48:$D$51</c:f>
              <c:numCache>
                <c:formatCode>General</c:formatCode>
                <c:ptCount val="4"/>
                <c:pt idx="0">
                  <c:v>0</c:v>
                </c:pt>
                <c:pt idx="1">
                  <c:v>0</c:v>
                </c:pt>
                <c:pt idx="2">
                  <c:v>0</c:v>
                </c:pt>
                <c:pt idx="3">
                  <c:v>0</c:v>
                </c:pt>
              </c:numCache>
            </c:numRef>
          </c:val>
        </c:ser>
        <c:firstSliceAng val="0"/>
      </c:pieChart>
    </c:plotArea>
    <c:legend>
      <c:legendPos val="r"/>
      <c:layout>
        <c:manualLayout>
          <c:xMode val="edge"/>
          <c:yMode val="edge"/>
          <c:x val="0.72429987235202198"/>
          <c:y val="0.58199236459078951"/>
          <c:w val="0.26112817864979992"/>
          <c:h val="0.39493756462260421"/>
        </c:manualLayout>
      </c:layout>
    </c:legend>
    <c:plotVisOnly val="1"/>
  </c:chart>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628650</xdr:colOff>
      <xdr:row>94</xdr:row>
      <xdr:rowOff>0</xdr:rowOff>
    </xdr:from>
    <xdr:to>
      <xdr:col>13</xdr:col>
      <xdr:colOff>352425</xdr:colOff>
      <xdr:row>111</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619125</xdr:colOff>
      <xdr:row>116</xdr:row>
      <xdr:rowOff>171450</xdr:rowOff>
    </xdr:from>
    <xdr:to>
      <xdr:col>13</xdr:col>
      <xdr:colOff>342900</xdr:colOff>
      <xdr:row>134</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390525</xdr:colOff>
      <xdr:row>139</xdr:row>
      <xdr:rowOff>171449</xdr:rowOff>
    </xdr:from>
    <xdr:to>
      <xdr:col>13</xdr:col>
      <xdr:colOff>342900</xdr:colOff>
      <xdr:row>158</xdr:row>
      <xdr:rowOff>180974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609600</xdr:colOff>
      <xdr:row>68</xdr:row>
      <xdr:rowOff>47625</xdr:rowOff>
    </xdr:from>
    <xdr:to>
      <xdr:col>13</xdr:col>
      <xdr:colOff>333375</xdr:colOff>
      <xdr:row>86</xdr:row>
      <xdr:rowOff>180975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628650</xdr:colOff>
      <xdr:row>2</xdr:row>
      <xdr:rowOff>57150</xdr:rowOff>
    </xdr:from>
    <xdr:to>
      <xdr:col>13</xdr:col>
      <xdr:colOff>352425</xdr:colOff>
      <xdr:row>21</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638175</xdr:colOff>
      <xdr:row>26</xdr:row>
      <xdr:rowOff>47625</xdr:rowOff>
    </xdr:from>
    <xdr:to>
      <xdr:col>13</xdr:col>
      <xdr:colOff>361950</xdr:colOff>
      <xdr:row>40</xdr:row>
      <xdr:rowOff>152400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619125</xdr:colOff>
      <xdr:row>45</xdr:row>
      <xdr:rowOff>47625</xdr:rowOff>
    </xdr:from>
    <xdr:to>
      <xdr:col>13</xdr:col>
      <xdr:colOff>342900</xdr:colOff>
      <xdr:row>64</xdr:row>
      <xdr:rowOff>28575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L227"/>
  <sheetViews>
    <sheetView tabSelected="1" workbookViewId="0">
      <pane ySplit="1" topLeftCell="A2" activePane="bottomLeft" state="frozen"/>
      <selection pane="bottomLeft" activeCell="R198" sqref="R198"/>
    </sheetView>
  </sheetViews>
  <sheetFormatPr defaultRowHeight="15"/>
  <cols>
    <col min="1" max="1" width="10.42578125" customWidth="1"/>
    <col min="2" max="3" width="32.28515625" customWidth="1"/>
    <col min="4" max="4" width="24.28515625" customWidth="1"/>
    <col min="5" max="5" width="39.5703125" customWidth="1"/>
    <col min="6" max="6" width="24.140625" customWidth="1"/>
    <col min="7" max="7" width="10.42578125" customWidth="1"/>
    <col min="8" max="8" width="14.28515625" customWidth="1"/>
    <col min="9" max="9" width="16" customWidth="1"/>
    <col min="10" max="11" width="24.140625" customWidth="1"/>
    <col min="12" max="12" width="20.140625" customWidth="1"/>
    <col min="13" max="13" width="21.7109375" customWidth="1"/>
    <col min="14" max="14" width="25.5703125" customWidth="1"/>
    <col min="15" max="15" width="22.7109375" customWidth="1"/>
    <col min="16" max="16" width="14.85546875" customWidth="1"/>
    <col min="17" max="17" width="14.7109375" customWidth="1"/>
    <col min="18" max="18" width="25.140625" customWidth="1"/>
  </cols>
  <sheetData>
    <row r="1" spans="1:38" s="1" customFormat="1" ht="39" customHeight="1" thickBot="1">
      <c r="A1" s="66" t="s">
        <v>0</v>
      </c>
      <c r="B1" s="66" t="s">
        <v>57</v>
      </c>
      <c r="C1" s="66" t="s">
        <v>70</v>
      </c>
      <c r="D1" s="66" t="s">
        <v>63</v>
      </c>
      <c r="E1" s="66" t="s">
        <v>55</v>
      </c>
      <c r="F1" s="66" t="s">
        <v>62</v>
      </c>
      <c r="G1" s="66" t="s">
        <v>56</v>
      </c>
      <c r="H1" s="66" t="s">
        <v>59</v>
      </c>
      <c r="I1" s="66" t="s">
        <v>60</v>
      </c>
      <c r="J1" s="66" t="s">
        <v>61</v>
      </c>
      <c r="K1" s="66" t="s">
        <v>71</v>
      </c>
      <c r="L1" s="66" t="s">
        <v>76</v>
      </c>
      <c r="M1" s="66" t="s">
        <v>83</v>
      </c>
      <c r="N1" s="66" t="s">
        <v>87</v>
      </c>
      <c r="O1" s="66" t="s">
        <v>92</v>
      </c>
      <c r="P1" s="66" t="s">
        <v>98</v>
      </c>
      <c r="Q1" s="67" t="s">
        <v>102</v>
      </c>
      <c r="R1" s="66" t="s">
        <v>52</v>
      </c>
      <c r="S1" s="10"/>
      <c r="T1" s="10"/>
      <c r="U1" s="10"/>
      <c r="V1" s="10"/>
      <c r="W1" s="10"/>
      <c r="X1" s="10"/>
      <c r="Y1" s="10"/>
      <c r="Z1" s="10"/>
      <c r="AA1" s="10"/>
      <c r="AB1" s="10"/>
      <c r="AC1" s="10"/>
      <c r="AD1" s="10"/>
      <c r="AE1" s="10"/>
      <c r="AF1" s="10"/>
      <c r="AG1" s="10"/>
      <c r="AH1" s="10"/>
      <c r="AI1" s="10"/>
      <c r="AJ1" s="10"/>
      <c r="AK1" s="10"/>
      <c r="AL1" s="4"/>
    </row>
    <row r="2" spans="1:38" s="7" customFormat="1">
      <c r="A2" s="54"/>
      <c r="B2" s="52"/>
      <c r="C2" s="52"/>
      <c r="D2" s="52"/>
      <c r="E2" s="53"/>
      <c r="F2" s="53"/>
      <c r="G2" s="54"/>
      <c r="H2" s="54"/>
      <c r="I2" s="55"/>
      <c r="J2" s="56"/>
      <c r="K2" s="56"/>
      <c r="L2" s="12"/>
      <c r="M2" s="12"/>
      <c r="N2" s="11"/>
      <c r="O2" s="11"/>
      <c r="P2" s="11"/>
      <c r="Q2" s="11"/>
      <c r="R2" s="13"/>
      <c r="S2" s="8"/>
      <c r="T2" s="8"/>
      <c r="U2" s="8"/>
      <c r="V2" s="8"/>
      <c r="W2" s="8"/>
      <c r="X2" s="8"/>
      <c r="Y2" s="8"/>
      <c r="Z2" s="8"/>
      <c r="AA2" s="8"/>
      <c r="AB2" s="8"/>
      <c r="AC2" s="8"/>
      <c r="AD2" s="8"/>
      <c r="AE2" s="8"/>
      <c r="AF2" s="8"/>
      <c r="AG2" s="8"/>
      <c r="AH2" s="8"/>
      <c r="AI2" s="8"/>
      <c r="AJ2" s="8"/>
      <c r="AK2" s="8"/>
      <c r="AL2" s="9"/>
    </row>
    <row r="3" spans="1:38" s="2" customFormat="1">
      <c r="A3" s="57"/>
      <c r="B3" s="58"/>
      <c r="C3" s="58"/>
      <c r="D3" s="58"/>
      <c r="E3" s="44"/>
      <c r="F3" s="44"/>
      <c r="G3" s="57"/>
      <c r="H3" s="54"/>
      <c r="I3" s="59"/>
      <c r="J3" s="60"/>
      <c r="K3" s="60"/>
      <c r="L3" s="15"/>
      <c r="M3" s="15"/>
      <c r="N3" s="14"/>
      <c r="O3" s="14"/>
      <c r="P3" s="14"/>
      <c r="Q3" s="16"/>
      <c r="R3" s="17"/>
      <c r="S3" s="8"/>
      <c r="T3" s="8"/>
      <c r="U3" s="8"/>
      <c r="V3" s="8"/>
      <c r="W3" s="8"/>
      <c r="X3" s="8"/>
      <c r="Y3" s="8"/>
      <c r="Z3" s="8"/>
      <c r="AA3" s="8"/>
      <c r="AB3" s="8"/>
      <c r="AC3" s="8"/>
      <c r="AD3" s="8"/>
      <c r="AE3" s="8"/>
      <c r="AF3" s="8"/>
      <c r="AG3" s="8"/>
      <c r="AH3" s="8"/>
      <c r="AI3" s="8"/>
      <c r="AJ3" s="8"/>
      <c r="AK3" s="8"/>
      <c r="AL3" s="5"/>
    </row>
    <row r="4" spans="1:38" s="2" customFormat="1">
      <c r="A4" s="57"/>
      <c r="B4" s="58"/>
      <c r="C4" s="58"/>
      <c r="D4" s="58"/>
      <c r="E4" s="44"/>
      <c r="F4" s="44"/>
      <c r="G4" s="57"/>
      <c r="H4" s="54"/>
      <c r="I4" s="59"/>
      <c r="J4" s="60"/>
      <c r="K4" s="60"/>
      <c r="L4" s="15"/>
      <c r="M4" s="15"/>
      <c r="N4" s="14"/>
      <c r="O4" s="14"/>
      <c r="P4" s="14"/>
      <c r="Q4" s="16"/>
      <c r="R4" s="17"/>
      <c r="S4" s="8"/>
      <c r="T4" s="8"/>
      <c r="U4" s="8"/>
      <c r="V4" s="8"/>
      <c r="W4" s="8"/>
      <c r="X4" s="8"/>
      <c r="Y4" s="8"/>
      <c r="Z4" s="8"/>
      <c r="AA4" s="8"/>
      <c r="AB4" s="8"/>
      <c r="AC4" s="8"/>
      <c r="AD4" s="8"/>
      <c r="AE4" s="8"/>
      <c r="AF4" s="8"/>
      <c r="AG4" s="8"/>
      <c r="AH4" s="8"/>
      <c r="AI4" s="8"/>
      <c r="AJ4" s="8"/>
      <c r="AK4" s="8"/>
      <c r="AL4" s="5"/>
    </row>
    <row r="5" spans="1:38" s="2" customFormat="1">
      <c r="A5" s="57"/>
      <c r="B5" s="58"/>
      <c r="C5" s="58"/>
      <c r="D5" s="58"/>
      <c r="E5" s="44"/>
      <c r="F5" s="44"/>
      <c r="G5" s="57"/>
      <c r="H5" s="54"/>
      <c r="I5" s="59"/>
      <c r="J5" s="60"/>
      <c r="K5" s="60"/>
      <c r="L5" s="15"/>
      <c r="M5" s="15"/>
      <c r="N5" s="14"/>
      <c r="O5" s="14"/>
      <c r="P5" s="14"/>
      <c r="Q5" s="16"/>
      <c r="R5" s="17"/>
      <c r="S5" s="8"/>
      <c r="T5" s="8"/>
      <c r="U5" s="8"/>
      <c r="V5" s="8"/>
      <c r="W5" s="8"/>
      <c r="X5" s="8"/>
      <c r="Y5" s="8"/>
      <c r="Z5" s="8"/>
      <c r="AA5" s="8"/>
      <c r="AB5" s="8"/>
      <c r="AC5" s="8"/>
      <c r="AD5" s="8"/>
      <c r="AE5" s="8"/>
      <c r="AF5" s="8"/>
      <c r="AG5" s="8"/>
      <c r="AH5" s="8"/>
      <c r="AI5" s="8"/>
      <c r="AJ5" s="8"/>
      <c r="AK5" s="8"/>
      <c r="AL5" s="5"/>
    </row>
    <row r="6" spans="1:38" s="2" customFormat="1">
      <c r="A6" s="57"/>
      <c r="B6" s="58"/>
      <c r="C6" s="58"/>
      <c r="D6" s="58"/>
      <c r="E6" s="44"/>
      <c r="F6" s="44"/>
      <c r="G6" s="57"/>
      <c r="H6" s="54"/>
      <c r="I6" s="59"/>
      <c r="J6" s="60"/>
      <c r="K6" s="60"/>
      <c r="L6" s="15"/>
      <c r="M6" s="15"/>
      <c r="N6" s="14"/>
      <c r="O6" s="14"/>
      <c r="P6" s="14"/>
      <c r="Q6" s="16"/>
      <c r="R6" s="17"/>
      <c r="S6" s="8"/>
      <c r="T6" s="8"/>
      <c r="U6" s="8"/>
      <c r="V6" s="8"/>
      <c r="W6" s="8"/>
      <c r="X6" s="8"/>
      <c r="Y6" s="8"/>
      <c r="Z6" s="8"/>
      <c r="AA6" s="8"/>
      <c r="AB6" s="8"/>
      <c r="AC6" s="8"/>
      <c r="AD6" s="8"/>
      <c r="AE6" s="8"/>
      <c r="AF6" s="8"/>
      <c r="AG6" s="8"/>
      <c r="AH6" s="8"/>
      <c r="AI6" s="8"/>
      <c r="AJ6" s="8"/>
      <c r="AK6" s="8"/>
      <c r="AL6" s="5"/>
    </row>
    <row r="7" spans="1:38" s="2" customFormat="1">
      <c r="A7" s="57"/>
      <c r="B7" s="58"/>
      <c r="C7" s="58"/>
      <c r="D7" s="58"/>
      <c r="E7" s="44"/>
      <c r="F7" s="44"/>
      <c r="G7" s="57"/>
      <c r="H7" s="54"/>
      <c r="I7" s="59"/>
      <c r="J7" s="60"/>
      <c r="K7" s="60"/>
      <c r="L7" s="15"/>
      <c r="M7" s="15"/>
      <c r="N7" s="14"/>
      <c r="O7" s="14"/>
      <c r="P7" s="14"/>
      <c r="Q7" s="16"/>
      <c r="R7" s="17"/>
      <c r="S7" s="8"/>
      <c r="T7" s="8"/>
      <c r="U7" s="8"/>
      <c r="V7" s="8"/>
      <c r="W7" s="8"/>
      <c r="X7" s="8"/>
      <c r="Y7" s="8"/>
      <c r="Z7" s="8"/>
      <c r="AA7" s="8"/>
      <c r="AB7" s="8"/>
      <c r="AC7" s="8"/>
      <c r="AD7" s="8"/>
      <c r="AE7" s="8"/>
      <c r="AF7" s="8"/>
      <c r="AG7" s="8"/>
      <c r="AH7" s="8"/>
      <c r="AI7" s="8"/>
      <c r="AJ7" s="8"/>
      <c r="AK7" s="8"/>
      <c r="AL7" s="5"/>
    </row>
    <row r="8" spans="1:38" s="2" customFormat="1">
      <c r="A8" s="57"/>
      <c r="B8" s="58"/>
      <c r="C8" s="58"/>
      <c r="D8" s="58"/>
      <c r="E8" s="44"/>
      <c r="F8" s="44"/>
      <c r="G8" s="57"/>
      <c r="H8" s="54"/>
      <c r="I8" s="59"/>
      <c r="J8" s="60"/>
      <c r="K8" s="60"/>
      <c r="L8" s="15"/>
      <c r="M8" s="15"/>
      <c r="N8" s="14"/>
      <c r="O8" s="14"/>
      <c r="P8" s="14"/>
      <c r="Q8" s="16"/>
      <c r="R8" s="17"/>
      <c r="S8" s="8"/>
      <c r="T8" s="8"/>
      <c r="U8" s="8"/>
      <c r="V8" s="8"/>
      <c r="W8" s="8"/>
      <c r="X8" s="8"/>
      <c r="Y8" s="8"/>
      <c r="Z8" s="8"/>
      <c r="AA8" s="8"/>
      <c r="AB8" s="8"/>
      <c r="AC8" s="8"/>
      <c r="AD8" s="8"/>
      <c r="AE8" s="8"/>
      <c r="AF8" s="8"/>
      <c r="AG8" s="8"/>
      <c r="AH8" s="8"/>
      <c r="AI8" s="8"/>
      <c r="AJ8" s="8"/>
      <c r="AK8" s="8"/>
      <c r="AL8" s="5"/>
    </row>
    <row r="9" spans="1:38" s="2" customFormat="1">
      <c r="A9" s="57"/>
      <c r="B9" s="58"/>
      <c r="C9" s="58"/>
      <c r="D9" s="58"/>
      <c r="E9" s="44"/>
      <c r="F9" s="44"/>
      <c r="G9" s="57"/>
      <c r="H9" s="54"/>
      <c r="I9" s="59"/>
      <c r="J9" s="60"/>
      <c r="K9" s="60"/>
      <c r="L9" s="15"/>
      <c r="M9" s="15"/>
      <c r="N9" s="14"/>
      <c r="O9" s="14"/>
      <c r="P9" s="14"/>
      <c r="Q9" s="16"/>
      <c r="R9" s="17"/>
      <c r="S9" s="8"/>
      <c r="T9" s="8"/>
      <c r="U9" s="8"/>
      <c r="V9" s="8"/>
      <c r="W9" s="8"/>
      <c r="X9" s="8"/>
      <c r="Y9" s="8"/>
      <c r="Z9" s="8"/>
      <c r="AA9" s="8"/>
      <c r="AB9" s="8"/>
      <c r="AC9" s="8"/>
      <c r="AD9" s="8"/>
      <c r="AE9" s="8"/>
      <c r="AF9" s="8"/>
      <c r="AG9" s="8"/>
      <c r="AH9" s="8"/>
      <c r="AI9" s="8"/>
      <c r="AJ9" s="8"/>
      <c r="AK9" s="8"/>
      <c r="AL9" s="5"/>
    </row>
    <row r="10" spans="1:38" s="2" customFormat="1">
      <c r="A10" s="57"/>
      <c r="B10" s="58"/>
      <c r="C10" s="58"/>
      <c r="D10" s="58"/>
      <c r="E10" s="44"/>
      <c r="F10" s="44"/>
      <c r="G10" s="57"/>
      <c r="H10" s="54"/>
      <c r="I10" s="59"/>
      <c r="J10" s="60"/>
      <c r="K10" s="60"/>
      <c r="L10" s="15"/>
      <c r="M10" s="15"/>
      <c r="N10" s="14"/>
      <c r="O10" s="14"/>
      <c r="P10" s="14"/>
      <c r="Q10" s="16"/>
      <c r="R10" s="17"/>
      <c r="S10" s="8"/>
      <c r="T10" s="8"/>
      <c r="U10" s="8"/>
      <c r="V10" s="8"/>
      <c r="W10" s="8"/>
      <c r="X10" s="8"/>
      <c r="Y10" s="8"/>
      <c r="Z10" s="8"/>
      <c r="AA10" s="8"/>
      <c r="AB10" s="8"/>
      <c r="AC10" s="8"/>
      <c r="AD10" s="8"/>
      <c r="AE10" s="8"/>
      <c r="AF10" s="8"/>
      <c r="AG10" s="8"/>
      <c r="AH10" s="8"/>
      <c r="AI10" s="8"/>
      <c r="AJ10" s="8"/>
      <c r="AK10" s="8"/>
      <c r="AL10" s="5"/>
    </row>
    <row r="11" spans="1:38" s="2" customFormat="1">
      <c r="A11" s="57"/>
      <c r="B11" s="58"/>
      <c r="C11" s="58"/>
      <c r="D11" s="58"/>
      <c r="E11" s="44"/>
      <c r="F11" s="44"/>
      <c r="G11" s="57"/>
      <c r="H11" s="54"/>
      <c r="I11" s="59"/>
      <c r="J11" s="60"/>
      <c r="K11" s="60"/>
      <c r="L11" s="15"/>
      <c r="M11" s="15"/>
      <c r="N11" s="14"/>
      <c r="O11" s="14"/>
      <c r="P11" s="14"/>
      <c r="Q11" s="16"/>
      <c r="R11" s="17"/>
      <c r="S11" s="8"/>
      <c r="T11" s="8"/>
      <c r="U11" s="8"/>
      <c r="V11" s="8"/>
      <c r="W11" s="8"/>
      <c r="X11" s="8"/>
      <c r="Y11" s="8"/>
      <c r="Z11" s="8"/>
      <c r="AA11" s="8"/>
      <c r="AB11" s="8"/>
      <c r="AC11" s="8"/>
      <c r="AD11" s="8"/>
      <c r="AE11" s="8"/>
      <c r="AF11" s="8"/>
      <c r="AG11" s="8"/>
      <c r="AH11" s="8"/>
      <c r="AI11" s="8"/>
      <c r="AJ11" s="8"/>
      <c r="AK11" s="8"/>
      <c r="AL11" s="5"/>
    </row>
    <row r="12" spans="1:38" s="2" customFormat="1">
      <c r="A12" s="57"/>
      <c r="B12" s="58"/>
      <c r="C12" s="58"/>
      <c r="D12" s="58"/>
      <c r="E12" s="44"/>
      <c r="F12" s="44"/>
      <c r="G12" s="57"/>
      <c r="H12" s="54"/>
      <c r="I12" s="59"/>
      <c r="J12" s="60"/>
      <c r="K12" s="60"/>
      <c r="L12" s="15"/>
      <c r="M12" s="15"/>
      <c r="N12" s="14"/>
      <c r="O12" s="14"/>
      <c r="P12" s="14"/>
      <c r="Q12" s="16"/>
      <c r="R12" s="17"/>
      <c r="S12" s="8"/>
      <c r="T12" s="8"/>
      <c r="U12" s="8"/>
      <c r="V12" s="8"/>
      <c r="W12" s="8"/>
      <c r="X12" s="8"/>
      <c r="Y12" s="8"/>
      <c r="Z12" s="8"/>
      <c r="AA12" s="8"/>
      <c r="AB12" s="8"/>
      <c r="AC12" s="8"/>
      <c r="AD12" s="8"/>
      <c r="AE12" s="8"/>
      <c r="AF12" s="8"/>
      <c r="AG12" s="8"/>
      <c r="AH12" s="8"/>
      <c r="AI12" s="8"/>
      <c r="AJ12" s="8"/>
      <c r="AK12" s="8"/>
      <c r="AL12" s="5"/>
    </row>
    <row r="13" spans="1:38" s="2" customFormat="1">
      <c r="A13" s="57"/>
      <c r="B13" s="58"/>
      <c r="C13" s="58"/>
      <c r="D13" s="58"/>
      <c r="E13" s="44"/>
      <c r="F13" s="44"/>
      <c r="G13" s="57"/>
      <c r="H13" s="54"/>
      <c r="I13" s="59"/>
      <c r="J13" s="60"/>
      <c r="K13" s="60"/>
      <c r="L13" s="15"/>
      <c r="M13" s="15"/>
      <c r="N13" s="14"/>
      <c r="O13" s="14"/>
      <c r="P13" s="14"/>
      <c r="Q13" s="16"/>
      <c r="R13" s="17"/>
      <c r="S13" s="8"/>
      <c r="T13" s="8"/>
      <c r="U13" s="8"/>
      <c r="V13" s="8"/>
      <c r="W13" s="8"/>
      <c r="X13" s="8"/>
      <c r="Y13" s="8"/>
      <c r="Z13" s="8"/>
      <c r="AA13" s="8"/>
      <c r="AB13" s="8"/>
      <c r="AC13" s="8"/>
      <c r="AD13" s="8"/>
      <c r="AE13" s="8"/>
      <c r="AF13" s="8"/>
      <c r="AG13" s="8"/>
      <c r="AH13" s="8"/>
      <c r="AI13" s="8"/>
      <c r="AJ13" s="8"/>
      <c r="AK13" s="8"/>
      <c r="AL13" s="5"/>
    </row>
    <row r="14" spans="1:38" s="2" customFormat="1">
      <c r="A14" s="57"/>
      <c r="B14" s="58"/>
      <c r="C14" s="58"/>
      <c r="D14" s="58"/>
      <c r="E14" s="44"/>
      <c r="F14" s="44"/>
      <c r="G14" s="57"/>
      <c r="H14" s="54"/>
      <c r="I14" s="59"/>
      <c r="J14" s="60"/>
      <c r="K14" s="60"/>
      <c r="L14" s="15"/>
      <c r="M14" s="15"/>
      <c r="N14" s="14"/>
      <c r="O14" s="14"/>
      <c r="P14" s="14"/>
      <c r="Q14" s="16"/>
      <c r="R14" s="17"/>
      <c r="S14" s="8"/>
      <c r="T14" s="8"/>
      <c r="U14" s="8"/>
      <c r="V14" s="8"/>
      <c r="W14" s="8"/>
      <c r="X14" s="8"/>
      <c r="Y14" s="8"/>
      <c r="Z14" s="8"/>
      <c r="AA14" s="8"/>
      <c r="AB14" s="8"/>
      <c r="AC14" s="8"/>
      <c r="AD14" s="8"/>
      <c r="AE14" s="8"/>
      <c r="AF14" s="8"/>
      <c r="AG14" s="8"/>
      <c r="AH14" s="8"/>
      <c r="AI14" s="8"/>
      <c r="AJ14" s="8"/>
      <c r="AK14" s="8"/>
      <c r="AL14" s="5"/>
    </row>
    <row r="15" spans="1:38" s="2" customFormat="1">
      <c r="A15" s="57"/>
      <c r="B15" s="58"/>
      <c r="C15" s="58"/>
      <c r="D15" s="58"/>
      <c r="E15" s="44"/>
      <c r="F15" s="44"/>
      <c r="G15" s="57"/>
      <c r="H15" s="54"/>
      <c r="I15" s="59"/>
      <c r="J15" s="60"/>
      <c r="K15" s="60"/>
      <c r="L15" s="15"/>
      <c r="M15" s="15"/>
      <c r="N15" s="14"/>
      <c r="O15" s="14"/>
      <c r="P15" s="14"/>
      <c r="Q15" s="16"/>
      <c r="R15" s="17"/>
      <c r="S15" s="8"/>
      <c r="T15" s="8"/>
      <c r="U15" s="8"/>
      <c r="V15" s="8"/>
      <c r="W15" s="8"/>
      <c r="X15" s="8"/>
      <c r="Y15" s="8"/>
      <c r="Z15" s="8"/>
      <c r="AA15" s="8"/>
      <c r="AB15" s="8"/>
      <c r="AC15" s="8"/>
      <c r="AD15" s="8"/>
      <c r="AE15" s="8"/>
      <c r="AF15" s="8"/>
      <c r="AG15" s="8"/>
      <c r="AH15" s="8"/>
      <c r="AI15" s="8"/>
      <c r="AJ15" s="8"/>
      <c r="AK15" s="8"/>
      <c r="AL15" s="5"/>
    </row>
    <row r="16" spans="1:38" s="2" customFormat="1">
      <c r="A16" s="57"/>
      <c r="B16" s="58"/>
      <c r="C16" s="58"/>
      <c r="D16" s="58"/>
      <c r="E16" s="44"/>
      <c r="F16" s="44"/>
      <c r="G16" s="57"/>
      <c r="H16" s="54"/>
      <c r="I16" s="59"/>
      <c r="J16" s="60"/>
      <c r="K16" s="60"/>
      <c r="L16" s="15"/>
      <c r="M16" s="15"/>
      <c r="N16" s="14"/>
      <c r="O16" s="14"/>
      <c r="P16" s="14"/>
      <c r="Q16" s="16"/>
      <c r="R16" s="17"/>
      <c r="S16" s="8"/>
      <c r="T16" s="8"/>
      <c r="U16" s="8"/>
      <c r="V16" s="8"/>
      <c r="W16" s="8"/>
      <c r="X16" s="8"/>
      <c r="Y16" s="8"/>
      <c r="Z16" s="8"/>
      <c r="AA16" s="8"/>
      <c r="AB16" s="8"/>
      <c r="AC16" s="8"/>
      <c r="AD16" s="8"/>
      <c r="AE16" s="8"/>
      <c r="AF16" s="8"/>
      <c r="AG16" s="8"/>
      <c r="AH16" s="8"/>
      <c r="AI16" s="8"/>
      <c r="AJ16" s="8"/>
      <c r="AK16" s="8"/>
      <c r="AL16" s="5"/>
    </row>
    <row r="17" spans="1:38" s="2" customFormat="1">
      <c r="A17" s="57"/>
      <c r="B17" s="58"/>
      <c r="C17" s="58"/>
      <c r="D17" s="58"/>
      <c r="E17" s="57"/>
      <c r="F17" s="57"/>
      <c r="G17" s="57"/>
      <c r="H17" s="57"/>
      <c r="I17" s="59"/>
      <c r="J17" s="60"/>
      <c r="K17" s="60"/>
      <c r="L17" s="15"/>
      <c r="M17" s="15"/>
      <c r="N17" s="14"/>
      <c r="O17" s="14"/>
      <c r="P17" s="14"/>
      <c r="Q17" s="16"/>
      <c r="R17" s="17"/>
      <c r="S17" s="8"/>
      <c r="T17" s="8"/>
      <c r="U17" s="8"/>
      <c r="V17" s="8"/>
      <c r="W17" s="8"/>
      <c r="X17" s="8"/>
      <c r="Y17" s="8"/>
      <c r="Z17" s="8"/>
      <c r="AA17" s="8"/>
      <c r="AB17" s="8"/>
      <c r="AC17" s="8"/>
      <c r="AD17" s="8"/>
      <c r="AE17" s="8"/>
      <c r="AF17" s="8"/>
      <c r="AG17" s="8"/>
      <c r="AH17" s="8"/>
      <c r="AI17" s="8"/>
      <c r="AJ17" s="8"/>
      <c r="AK17" s="8"/>
      <c r="AL17" s="5"/>
    </row>
    <row r="18" spans="1:38" s="2" customFormat="1">
      <c r="A18" s="57"/>
      <c r="B18" s="58"/>
      <c r="C18" s="58"/>
      <c r="D18" s="58"/>
      <c r="E18" s="57"/>
      <c r="F18" s="57"/>
      <c r="G18" s="57"/>
      <c r="H18" s="57"/>
      <c r="I18" s="59"/>
      <c r="J18" s="60"/>
      <c r="K18" s="60"/>
      <c r="L18" s="15"/>
      <c r="M18" s="15"/>
      <c r="N18" s="14"/>
      <c r="O18" s="14"/>
      <c r="P18" s="14"/>
      <c r="Q18" s="16"/>
      <c r="R18" s="17"/>
      <c r="S18" s="8"/>
      <c r="T18" s="8"/>
      <c r="U18" s="8"/>
      <c r="V18" s="8"/>
      <c r="W18" s="8"/>
      <c r="X18" s="8"/>
      <c r="Y18" s="8"/>
      <c r="Z18" s="8"/>
      <c r="AA18" s="8"/>
      <c r="AB18" s="8"/>
      <c r="AC18" s="8"/>
      <c r="AD18" s="8"/>
      <c r="AE18" s="8"/>
      <c r="AF18" s="8"/>
      <c r="AG18" s="8"/>
      <c r="AH18" s="8"/>
      <c r="AI18" s="8"/>
      <c r="AJ18" s="8"/>
      <c r="AK18" s="8"/>
      <c r="AL18" s="5"/>
    </row>
    <row r="19" spans="1:38" s="2" customFormat="1">
      <c r="A19" s="57"/>
      <c r="B19" s="58"/>
      <c r="C19" s="58"/>
      <c r="D19" s="58"/>
      <c r="E19" s="57"/>
      <c r="F19" s="57"/>
      <c r="G19" s="57"/>
      <c r="H19" s="57"/>
      <c r="I19" s="59"/>
      <c r="J19" s="60"/>
      <c r="K19" s="60"/>
      <c r="L19" s="15"/>
      <c r="M19" s="15"/>
      <c r="N19" s="14"/>
      <c r="O19" s="14"/>
      <c r="P19" s="14"/>
      <c r="Q19" s="16"/>
      <c r="R19" s="17"/>
      <c r="S19" s="8"/>
      <c r="T19" s="8"/>
      <c r="U19" s="8"/>
      <c r="V19" s="8"/>
      <c r="W19" s="8"/>
      <c r="X19" s="8"/>
      <c r="Y19" s="8"/>
      <c r="Z19" s="8"/>
      <c r="AA19" s="8"/>
      <c r="AB19" s="8"/>
      <c r="AC19" s="8"/>
      <c r="AD19" s="8"/>
      <c r="AE19" s="8"/>
      <c r="AF19" s="8"/>
      <c r="AG19" s="8"/>
      <c r="AH19" s="8"/>
      <c r="AI19" s="8"/>
      <c r="AJ19" s="8"/>
      <c r="AK19" s="8"/>
      <c r="AL19" s="5"/>
    </row>
    <row r="20" spans="1:38" s="2" customFormat="1">
      <c r="A20" s="57"/>
      <c r="B20" s="58"/>
      <c r="C20" s="58"/>
      <c r="D20" s="58"/>
      <c r="E20" s="57"/>
      <c r="F20" s="57"/>
      <c r="G20" s="57"/>
      <c r="H20" s="57"/>
      <c r="I20" s="59"/>
      <c r="J20" s="60"/>
      <c r="K20" s="60"/>
      <c r="L20" s="15"/>
      <c r="M20" s="15"/>
      <c r="N20" s="14"/>
      <c r="O20" s="14"/>
      <c r="P20" s="14"/>
      <c r="Q20" s="16"/>
      <c r="R20" s="17"/>
      <c r="S20" s="8"/>
      <c r="T20" s="8"/>
      <c r="U20" s="8"/>
      <c r="V20" s="8"/>
      <c r="W20" s="8"/>
      <c r="X20" s="8"/>
      <c r="Y20" s="8"/>
      <c r="Z20" s="8"/>
      <c r="AA20" s="8"/>
      <c r="AB20" s="8"/>
      <c r="AC20" s="8"/>
      <c r="AD20" s="8"/>
      <c r="AE20" s="8"/>
      <c r="AF20" s="8"/>
      <c r="AG20" s="8"/>
      <c r="AH20" s="8"/>
      <c r="AI20" s="8"/>
      <c r="AJ20" s="8"/>
      <c r="AK20" s="8"/>
      <c r="AL20" s="5"/>
    </row>
    <row r="21" spans="1:38" s="2" customFormat="1">
      <c r="A21" s="57"/>
      <c r="B21" s="58"/>
      <c r="C21" s="58"/>
      <c r="D21" s="58"/>
      <c r="E21" s="57"/>
      <c r="F21" s="57"/>
      <c r="G21" s="57"/>
      <c r="H21" s="57"/>
      <c r="I21" s="59"/>
      <c r="J21" s="60"/>
      <c r="K21" s="60"/>
      <c r="L21" s="15"/>
      <c r="M21" s="15"/>
      <c r="N21" s="14"/>
      <c r="O21" s="14"/>
      <c r="P21" s="14"/>
      <c r="Q21" s="16"/>
      <c r="R21" s="17"/>
      <c r="S21" s="8"/>
      <c r="T21" s="8"/>
      <c r="U21" s="8"/>
      <c r="V21" s="8"/>
      <c r="W21" s="8"/>
      <c r="X21" s="8"/>
      <c r="Y21" s="8"/>
      <c r="Z21" s="8"/>
      <c r="AA21" s="8"/>
      <c r="AB21" s="8"/>
      <c r="AC21" s="8"/>
      <c r="AD21" s="8"/>
      <c r="AE21" s="8"/>
      <c r="AF21" s="8"/>
      <c r="AG21" s="8"/>
      <c r="AH21" s="8"/>
      <c r="AI21" s="8"/>
      <c r="AJ21" s="8"/>
      <c r="AK21" s="8"/>
      <c r="AL21" s="5"/>
    </row>
    <row r="22" spans="1:38" s="2" customFormat="1">
      <c r="A22" s="57"/>
      <c r="B22" s="58"/>
      <c r="C22" s="58"/>
      <c r="D22" s="58"/>
      <c r="E22" s="57"/>
      <c r="F22" s="57"/>
      <c r="G22" s="57"/>
      <c r="H22" s="57"/>
      <c r="I22" s="59"/>
      <c r="J22" s="60"/>
      <c r="K22" s="60"/>
      <c r="L22" s="15"/>
      <c r="M22" s="15"/>
      <c r="N22" s="14"/>
      <c r="O22" s="14"/>
      <c r="P22" s="14"/>
      <c r="Q22" s="16"/>
      <c r="R22" s="17"/>
      <c r="S22" s="8"/>
      <c r="T22" s="8"/>
      <c r="U22" s="8"/>
      <c r="V22" s="8"/>
      <c r="W22" s="8"/>
      <c r="X22" s="8"/>
      <c r="Y22" s="8"/>
      <c r="Z22" s="8"/>
      <c r="AA22" s="8"/>
      <c r="AB22" s="8"/>
      <c r="AC22" s="8"/>
      <c r="AD22" s="8"/>
      <c r="AE22" s="8"/>
      <c r="AF22" s="8"/>
      <c r="AG22" s="8"/>
      <c r="AH22" s="8"/>
      <c r="AI22" s="8"/>
      <c r="AJ22" s="8"/>
      <c r="AK22" s="8"/>
      <c r="AL22" s="5"/>
    </row>
    <row r="23" spans="1:38" s="2" customFormat="1">
      <c r="A23" s="57"/>
      <c r="B23" s="58"/>
      <c r="C23" s="58"/>
      <c r="D23" s="58"/>
      <c r="E23" s="57"/>
      <c r="F23" s="57"/>
      <c r="G23" s="57"/>
      <c r="H23" s="57"/>
      <c r="I23" s="59"/>
      <c r="J23" s="60"/>
      <c r="K23" s="60"/>
      <c r="L23" s="15"/>
      <c r="M23" s="15"/>
      <c r="N23" s="14"/>
      <c r="O23" s="14"/>
      <c r="P23" s="14"/>
      <c r="Q23" s="16"/>
      <c r="R23" s="17"/>
      <c r="S23" s="8"/>
      <c r="T23" s="8"/>
      <c r="U23" s="8"/>
      <c r="V23" s="8"/>
      <c r="W23" s="8"/>
      <c r="X23" s="8"/>
      <c r="Y23" s="8"/>
      <c r="Z23" s="8"/>
      <c r="AA23" s="8"/>
      <c r="AB23" s="8"/>
      <c r="AC23" s="8"/>
      <c r="AD23" s="8"/>
      <c r="AE23" s="8"/>
      <c r="AF23" s="8"/>
      <c r="AG23" s="8"/>
      <c r="AH23" s="8"/>
      <c r="AI23" s="8"/>
      <c r="AJ23" s="8"/>
      <c r="AK23" s="8"/>
      <c r="AL23" s="5"/>
    </row>
    <row r="24" spans="1:38" s="2" customFormat="1">
      <c r="A24" s="57"/>
      <c r="B24" s="58"/>
      <c r="C24" s="58"/>
      <c r="D24" s="58"/>
      <c r="E24" s="57"/>
      <c r="F24" s="57"/>
      <c r="G24" s="57"/>
      <c r="H24" s="57"/>
      <c r="I24" s="59"/>
      <c r="J24" s="60"/>
      <c r="K24" s="60"/>
      <c r="L24" s="15"/>
      <c r="M24" s="15"/>
      <c r="N24" s="14"/>
      <c r="O24" s="14"/>
      <c r="P24" s="14"/>
      <c r="Q24" s="16"/>
      <c r="R24" s="17"/>
      <c r="S24" s="8"/>
      <c r="T24" s="8"/>
      <c r="U24" s="8"/>
      <c r="V24" s="8"/>
      <c r="W24" s="8"/>
      <c r="X24" s="8"/>
      <c r="Y24" s="8"/>
      <c r="Z24" s="8"/>
      <c r="AA24" s="8"/>
      <c r="AB24" s="8"/>
      <c r="AC24" s="8"/>
      <c r="AD24" s="8"/>
      <c r="AE24" s="8"/>
      <c r="AF24" s="8"/>
      <c r="AG24" s="8"/>
      <c r="AH24" s="8"/>
      <c r="AI24" s="8"/>
      <c r="AJ24" s="8"/>
      <c r="AK24" s="8"/>
      <c r="AL24" s="5"/>
    </row>
    <row r="25" spans="1:38" s="2" customFormat="1">
      <c r="A25" s="57"/>
      <c r="B25" s="58"/>
      <c r="C25" s="58"/>
      <c r="D25" s="58"/>
      <c r="E25" s="57"/>
      <c r="F25" s="57"/>
      <c r="G25" s="57"/>
      <c r="H25" s="57"/>
      <c r="I25" s="59"/>
      <c r="J25" s="60"/>
      <c r="K25" s="60"/>
      <c r="L25" s="15"/>
      <c r="M25" s="15"/>
      <c r="N25" s="14"/>
      <c r="O25" s="14"/>
      <c r="P25" s="14"/>
      <c r="Q25" s="16"/>
      <c r="R25" s="17"/>
      <c r="S25" s="8"/>
      <c r="T25" s="8"/>
      <c r="U25" s="8"/>
      <c r="V25" s="8"/>
      <c r="W25" s="8"/>
      <c r="X25" s="8"/>
      <c r="Y25" s="8"/>
      <c r="Z25" s="8"/>
      <c r="AA25" s="8"/>
      <c r="AB25" s="8"/>
      <c r="AC25" s="8"/>
      <c r="AD25" s="8"/>
      <c r="AE25" s="8"/>
      <c r="AF25" s="8"/>
      <c r="AG25" s="8"/>
      <c r="AH25" s="8"/>
      <c r="AI25" s="8"/>
      <c r="AJ25" s="8"/>
      <c r="AK25" s="8"/>
      <c r="AL25" s="5"/>
    </row>
    <row r="26" spans="1:38" s="2" customFormat="1">
      <c r="A26" s="57"/>
      <c r="B26" s="58"/>
      <c r="C26" s="58"/>
      <c r="D26" s="58"/>
      <c r="E26" s="57"/>
      <c r="F26" s="57"/>
      <c r="G26" s="57"/>
      <c r="H26" s="57"/>
      <c r="I26" s="59"/>
      <c r="J26" s="60"/>
      <c r="K26" s="60"/>
      <c r="L26" s="15"/>
      <c r="M26" s="15"/>
      <c r="N26" s="14"/>
      <c r="O26" s="14"/>
      <c r="P26" s="14"/>
      <c r="Q26" s="16"/>
      <c r="R26" s="17"/>
      <c r="S26" s="8"/>
      <c r="T26" s="8"/>
      <c r="U26" s="8"/>
      <c r="V26" s="8"/>
      <c r="W26" s="8"/>
      <c r="X26" s="8"/>
      <c r="Y26" s="8"/>
      <c r="Z26" s="8"/>
      <c r="AA26" s="8"/>
      <c r="AB26" s="8"/>
      <c r="AC26" s="8"/>
      <c r="AD26" s="8"/>
      <c r="AE26" s="8"/>
      <c r="AF26" s="8"/>
      <c r="AG26" s="8"/>
      <c r="AH26" s="8"/>
      <c r="AI26" s="8"/>
      <c r="AJ26" s="8"/>
      <c r="AK26" s="8"/>
      <c r="AL26" s="5"/>
    </row>
    <row r="27" spans="1:38" s="2" customFormat="1">
      <c r="A27" s="57"/>
      <c r="B27" s="58"/>
      <c r="C27" s="58"/>
      <c r="D27" s="58"/>
      <c r="E27" s="57"/>
      <c r="F27" s="57"/>
      <c r="G27" s="57"/>
      <c r="H27" s="57"/>
      <c r="I27" s="59"/>
      <c r="J27" s="60"/>
      <c r="K27" s="60"/>
      <c r="L27" s="15"/>
      <c r="M27" s="15"/>
      <c r="N27" s="14"/>
      <c r="O27" s="14"/>
      <c r="P27" s="14"/>
      <c r="Q27" s="16"/>
      <c r="R27" s="17"/>
      <c r="S27" s="8"/>
      <c r="T27" s="8"/>
      <c r="U27" s="8"/>
      <c r="V27" s="8"/>
      <c r="W27" s="8"/>
      <c r="X27" s="8"/>
      <c r="Y27" s="8"/>
      <c r="Z27" s="8"/>
      <c r="AA27" s="8"/>
      <c r="AB27" s="8"/>
      <c r="AC27" s="8"/>
      <c r="AD27" s="8"/>
      <c r="AE27" s="8"/>
      <c r="AF27" s="8"/>
      <c r="AG27" s="8"/>
      <c r="AH27" s="8"/>
      <c r="AI27" s="8"/>
      <c r="AJ27" s="8"/>
      <c r="AK27" s="8"/>
      <c r="AL27" s="5"/>
    </row>
    <row r="28" spans="1:38" s="2" customFormat="1">
      <c r="A28" s="57"/>
      <c r="B28" s="58"/>
      <c r="C28" s="58"/>
      <c r="D28" s="58"/>
      <c r="E28" s="57"/>
      <c r="F28" s="57"/>
      <c r="G28" s="57"/>
      <c r="H28" s="57"/>
      <c r="I28" s="59"/>
      <c r="J28" s="60"/>
      <c r="K28" s="60"/>
      <c r="L28" s="15"/>
      <c r="M28" s="15"/>
      <c r="N28" s="14"/>
      <c r="O28" s="14"/>
      <c r="P28" s="14"/>
      <c r="Q28" s="16"/>
      <c r="R28" s="17"/>
      <c r="S28" s="8"/>
      <c r="T28" s="8"/>
      <c r="U28" s="8"/>
      <c r="V28" s="8"/>
      <c r="W28" s="8"/>
      <c r="X28" s="8"/>
      <c r="Y28" s="8"/>
      <c r="Z28" s="8"/>
      <c r="AA28" s="8"/>
      <c r="AB28" s="8"/>
      <c r="AC28" s="8"/>
      <c r="AD28" s="8"/>
      <c r="AE28" s="8"/>
      <c r="AF28" s="8"/>
      <c r="AG28" s="8"/>
      <c r="AH28" s="8"/>
      <c r="AI28" s="8"/>
      <c r="AJ28" s="8"/>
      <c r="AK28" s="8"/>
      <c r="AL28" s="5"/>
    </row>
    <row r="29" spans="1:38" s="2" customFormat="1">
      <c r="A29" s="57"/>
      <c r="B29" s="58"/>
      <c r="C29" s="58"/>
      <c r="D29" s="58"/>
      <c r="E29" s="57"/>
      <c r="F29" s="57"/>
      <c r="G29" s="57"/>
      <c r="H29" s="57"/>
      <c r="I29" s="59"/>
      <c r="J29" s="60"/>
      <c r="K29" s="60"/>
      <c r="L29" s="15"/>
      <c r="M29" s="15"/>
      <c r="N29" s="14"/>
      <c r="O29" s="14"/>
      <c r="P29" s="14"/>
      <c r="Q29" s="16"/>
      <c r="R29" s="17"/>
      <c r="S29" s="8"/>
      <c r="T29" s="8"/>
      <c r="U29" s="8"/>
      <c r="V29" s="8"/>
      <c r="W29" s="8"/>
      <c r="X29" s="8"/>
      <c r="Y29" s="8"/>
      <c r="Z29" s="8"/>
      <c r="AA29" s="8"/>
      <c r="AB29" s="8"/>
      <c r="AC29" s="8"/>
      <c r="AD29" s="8"/>
      <c r="AE29" s="8"/>
      <c r="AF29" s="8"/>
      <c r="AG29" s="8"/>
      <c r="AH29" s="8"/>
      <c r="AI29" s="8"/>
      <c r="AJ29" s="8"/>
      <c r="AK29" s="8"/>
      <c r="AL29" s="5"/>
    </row>
    <row r="30" spans="1:38" s="2" customFormat="1">
      <c r="A30" s="57"/>
      <c r="B30" s="58"/>
      <c r="C30" s="58"/>
      <c r="D30" s="58"/>
      <c r="E30" s="57"/>
      <c r="F30" s="57"/>
      <c r="G30" s="57"/>
      <c r="H30" s="57"/>
      <c r="I30" s="59"/>
      <c r="J30" s="60"/>
      <c r="K30" s="60"/>
      <c r="L30" s="15"/>
      <c r="M30" s="15"/>
      <c r="N30" s="14"/>
      <c r="O30" s="14"/>
      <c r="P30" s="14"/>
      <c r="Q30" s="16"/>
      <c r="R30" s="17"/>
      <c r="S30" s="8"/>
      <c r="T30" s="8"/>
      <c r="U30" s="8"/>
      <c r="V30" s="8"/>
      <c r="W30" s="8"/>
      <c r="X30" s="8"/>
      <c r="Y30" s="8"/>
      <c r="Z30" s="8"/>
      <c r="AA30" s="8"/>
      <c r="AB30" s="8"/>
      <c r="AC30" s="8"/>
      <c r="AD30" s="8"/>
      <c r="AE30" s="8"/>
      <c r="AF30" s="8"/>
      <c r="AG30" s="8"/>
      <c r="AH30" s="8"/>
      <c r="AI30" s="8"/>
      <c r="AJ30" s="8"/>
      <c r="AK30" s="8"/>
      <c r="AL30" s="5"/>
    </row>
    <row r="31" spans="1:38" s="2" customFormat="1">
      <c r="A31" s="57"/>
      <c r="B31" s="58"/>
      <c r="C31" s="58"/>
      <c r="D31" s="58"/>
      <c r="E31" s="57"/>
      <c r="F31" s="57"/>
      <c r="G31" s="57"/>
      <c r="H31" s="57"/>
      <c r="I31" s="59"/>
      <c r="J31" s="60"/>
      <c r="K31" s="60"/>
      <c r="L31" s="15"/>
      <c r="M31" s="15"/>
      <c r="N31" s="14"/>
      <c r="O31" s="14"/>
      <c r="P31" s="14"/>
      <c r="Q31" s="16"/>
      <c r="R31" s="17"/>
      <c r="S31" s="8"/>
      <c r="T31" s="8"/>
      <c r="U31" s="8"/>
      <c r="V31" s="8"/>
      <c r="W31" s="8"/>
      <c r="X31" s="8"/>
      <c r="Y31" s="8"/>
      <c r="Z31" s="8"/>
      <c r="AA31" s="8"/>
      <c r="AB31" s="8"/>
      <c r="AC31" s="8"/>
      <c r="AD31" s="8"/>
      <c r="AE31" s="8"/>
      <c r="AF31" s="8"/>
      <c r="AG31" s="8"/>
      <c r="AH31" s="8"/>
      <c r="AI31" s="8"/>
      <c r="AJ31" s="8"/>
      <c r="AK31" s="8"/>
      <c r="AL31" s="5"/>
    </row>
    <row r="32" spans="1:38" s="2" customFormat="1">
      <c r="A32" s="57"/>
      <c r="B32" s="58"/>
      <c r="C32" s="58"/>
      <c r="D32" s="58"/>
      <c r="E32" s="57"/>
      <c r="F32" s="57"/>
      <c r="G32" s="57"/>
      <c r="H32" s="57"/>
      <c r="I32" s="59"/>
      <c r="J32" s="60"/>
      <c r="K32" s="60"/>
      <c r="L32" s="15"/>
      <c r="M32" s="15"/>
      <c r="N32" s="14"/>
      <c r="O32" s="14"/>
      <c r="P32" s="14"/>
      <c r="Q32" s="16"/>
      <c r="R32" s="17"/>
      <c r="S32" s="8"/>
      <c r="T32" s="8"/>
      <c r="U32" s="8"/>
      <c r="V32" s="8"/>
      <c r="W32" s="8"/>
      <c r="X32" s="8"/>
      <c r="Y32" s="8"/>
      <c r="Z32" s="8"/>
      <c r="AA32" s="8"/>
      <c r="AB32" s="8"/>
      <c r="AC32" s="8"/>
      <c r="AD32" s="8"/>
      <c r="AE32" s="8"/>
      <c r="AF32" s="8"/>
      <c r="AG32" s="8"/>
      <c r="AH32" s="8"/>
      <c r="AI32" s="8"/>
      <c r="AJ32" s="8"/>
      <c r="AK32" s="8"/>
      <c r="AL32" s="5"/>
    </row>
    <row r="33" spans="1:38" s="2" customFormat="1">
      <c r="A33" s="57"/>
      <c r="B33" s="58"/>
      <c r="C33" s="58"/>
      <c r="D33" s="58"/>
      <c r="E33" s="57"/>
      <c r="F33" s="57"/>
      <c r="G33" s="57"/>
      <c r="H33" s="57"/>
      <c r="I33" s="59"/>
      <c r="J33" s="60"/>
      <c r="K33" s="60"/>
      <c r="L33" s="15"/>
      <c r="M33" s="15"/>
      <c r="N33" s="14"/>
      <c r="O33" s="14"/>
      <c r="P33" s="14"/>
      <c r="Q33" s="16"/>
      <c r="R33" s="17"/>
      <c r="S33" s="8"/>
      <c r="T33" s="8"/>
      <c r="U33" s="8"/>
      <c r="V33" s="8"/>
      <c r="W33" s="8"/>
      <c r="X33" s="8"/>
      <c r="Y33" s="8"/>
      <c r="Z33" s="8"/>
      <c r="AA33" s="8"/>
      <c r="AB33" s="8"/>
      <c r="AC33" s="8"/>
      <c r="AD33" s="8"/>
      <c r="AE33" s="8"/>
      <c r="AF33" s="8"/>
      <c r="AG33" s="8"/>
      <c r="AH33" s="8"/>
      <c r="AI33" s="8"/>
      <c r="AJ33" s="8"/>
      <c r="AK33" s="8"/>
      <c r="AL33" s="5"/>
    </row>
    <row r="34" spans="1:38" s="2" customFormat="1">
      <c r="A34" s="57"/>
      <c r="B34" s="58"/>
      <c r="C34" s="58"/>
      <c r="D34" s="58"/>
      <c r="E34" s="57"/>
      <c r="F34" s="57"/>
      <c r="G34" s="57"/>
      <c r="H34" s="57"/>
      <c r="I34" s="59"/>
      <c r="J34" s="60"/>
      <c r="K34" s="60"/>
      <c r="L34" s="15"/>
      <c r="M34" s="15"/>
      <c r="N34" s="14"/>
      <c r="O34" s="14"/>
      <c r="P34" s="14"/>
      <c r="Q34" s="16"/>
      <c r="R34" s="17"/>
      <c r="S34" s="8"/>
      <c r="T34" s="8"/>
      <c r="U34" s="8"/>
      <c r="V34" s="8"/>
      <c r="W34" s="8"/>
      <c r="X34" s="8"/>
      <c r="Y34" s="8"/>
      <c r="Z34" s="8"/>
      <c r="AA34" s="8"/>
      <c r="AB34" s="8"/>
      <c r="AC34" s="8"/>
      <c r="AD34" s="8"/>
      <c r="AE34" s="8"/>
      <c r="AF34" s="8"/>
      <c r="AG34" s="8"/>
      <c r="AH34" s="8"/>
      <c r="AI34" s="8"/>
      <c r="AJ34" s="8"/>
      <c r="AK34" s="8"/>
      <c r="AL34" s="5"/>
    </row>
    <row r="35" spans="1:38" s="2" customFormat="1">
      <c r="A35" s="57"/>
      <c r="B35" s="58"/>
      <c r="C35" s="58"/>
      <c r="D35" s="58"/>
      <c r="E35" s="57"/>
      <c r="F35" s="57"/>
      <c r="G35" s="57"/>
      <c r="H35" s="57"/>
      <c r="I35" s="59"/>
      <c r="J35" s="60"/>
      <c r="K35" s="60"/>
      <c r="L35" s="15"/>
      <c r="M35" s="15"/>
      <c r="N35" s="14"/>
      <c r="O35" s="14"/>
      <c r="P35" s="14"/>
      <c r="Q35" s="16"/>
      <c r="R35" s="17"/>
      <c r="S35" s="8"/>
      <c r="T35" s="8"/>
      <c r="U35" s="8"/>
      <c r="V35" s="8"/>
      <c r="W35" s="8"/>
      <c r="X35" s="8"/>
      <c r="Y35" s="8"/>
      <c r="Z35" s="8"/>
      <c r="AA35" s="8"/>
      <c r="AB35" s="8"/>
      <c r="AC35" s="8"/>
      <c r="AD35" s="8"/>
      <c r="AE35" s="8"/>
      <c r="AF35" s="8"/>
      <c r="AG35" s="8"/>
      <c r="AH35" s="8"/>
      <c r="AI35" s="8"/>
      <c r="AJ35" s="8"/>
      <c r="AK35" s="8"/>
      <c r="AL35" s="5"/>
    </row>
    <row r="36" spans="1:38" s="2" customFormat="1">
      <c r="A36" s="57"/>
      <c r="B36" s="58"/>
      <c r="C36" s="58"/>
      <c r="D36" s="58"/>
      <c r="E36" s="57"/>
      <c r="F36" s="57"/>
      <c r="G36" s="57"/>
      <c r="H36" s="57"/>
      <c r="I36" s="59"/>
      <c r="J36" s="60"/>
      <c r="K36" s="60"/>
      <c r="L36" s="15"/>
      <c r="M36" s="15"/>
      <c r="N36" s="14"/>
      <c r="O36" s="14"/>
      <c r="P36" s="14"/>
      <c r="Q36" s="16"/>
      <c r="R36" s="17"/>
      <c r="S36" s="8"/>
      <c r="T36" s="8"/>
      <c r="U36" s="8"/>
      <c r="V36" s="8"/>
      <c r="W36" s="8"/>
      <c r="X36" s="8"/>
      <c r="Y36" s="8"/>
      <c r="Z36" s="8"/>
      <c r="AA36" s="8"/>
      <c r="AB36" s="8"/>
      <c r="AC36" s="8"/>
      <c r="AD36" s="8"/>
      <c r="AE36" s="8"/>
      <c r="AF36" s="8"/>
      <c r="AG36" s="8"/>
      <c r="AH36" s="8"/>
      <c r="AI36" s="8"/>
      <c r="AJ36" s="8"/>
      <c r="AK36" s="8"/>
      <c r="AL36" s="5"/>
    </row>
    <row r="37" spans="1:38" s="2" customFormat="1">
      <c r="A37" s="57"/>
      <c r="B37" s="58"/>
      <c r="C37" s="58"/>
      <c r="D37" s="58"/>
      <c r="E37" s="57"/>
      <c r="F37" s="57"/>
      <c r="G37" s="57"/>
      <c r="H37" s="57"/>
      <c r="I37" s="59"/>
      <c r="J37" s="60"/>
      <c r="K37" s="60"/>
      <c r="L37" s="15"/>
      <c r="M37" s="15"/>
      <c r="N37" s="14"/>
      <c r="O37" s="14"/>
      <c r="P37" s="14"/>
      <c r="Q37" s="16"/>
      <c r="R37" s="17"/>
      <c r="S37" s="8"/>
      <c r="T37" s="8"/>
      <c r="U37" s="8"/>
      <c r="V37" s="8"/>
      <c r="W37" s="8"/>
      <c r="X37" s="8"/>
      <c r="Y37" s="8"/>
      <c r="Z37" s="8"/>
      <c r="AA37" s="8"/>
      <c r="AB37" s="8"/>
      <c r="AC37" s="8"/>
      <c r="AD37" s="8"/>
      <c r="AE37" s="8"/>
      <c r="AF37" s="8"/>
      <c r="AG37" s="8"/>
      <c r="AH37" s="8"/>
      <c r="AI37" s="8"/>
      <c r="AJ37" s="8"/>
      <c r="AK37" s="8"/>
      <c r="AL37" s="5"/>
    </row>
    <row r="38" spans="1:38" s="3" customFormat="1" ht="15.75" thickBot="1">
      <c r="A38" s="57"/>
      <c r="B38" s="58"/>
      <c r="C38" s="58"/>
      <c r="D38" s="58"/>
      <c r="E38" s="57"/>
      <c r="F38" s="57"/>
      <c r="G38" s="57"/>
      <c r="H38" s="57"/>
      <c r="I38" s="59"/>
      <c r="J38" s="60"/>
      <c r="K38" s="60"/>
      <c r="L38" s="15"/>
      <c r="M38" s="15"/>
      <c r="N38" s="14"/>
      <c r="O38" s="14"/>
      <c r="P38" s="14"/>
      <c r="Q38" s="16"/>
      <c r="R38" s="17"/>
      <c r="S38" s="8"/>
      <c r="T38" s="8"/>
      <c r="U38" s="8"/>
      <c r="V38" s="8"/>
      <c r="W38" s="8"/>
      <c r="X38" s="8"/>
      <c r="Y38" s="8"/>
      <c r="Z38" s="8"/>
      <c r="AA38" s="8"/>
      <c r="AB38" s="8"/>
      <c r="AC38" s="8"/>
      <c r="AD38" s="8"/>
      <c r="AE38" s="8"/>
      <c r="AF38" s="8"/>
      <c r="AG38" s="8"/>
      <c r="AH38" s="8"/>
      <c r="AI38" s="8"/>
      <c r="AJ38" s="8"/>
      <c r="AK38" s="8"/>
      <c r="AL38" s="6"/>
    </row>
    <row r="39" spans="1:38">
      <c r="A39" s="57"/>
      <c r="B39" s="61"/>
      <c r="C39" s="57"/>
      <c r="D39" s="57"/>
      <c r="E39" s="57"/>
      <c r="F39" s="57"/>
      <c r="G39" s="57"/>
      <c r="H39" s="57"/>
      <c r="I39" s="59"/>
      <c r="J39" s="60"/>
      <c r="K39" s="60"/>
      <c r="L39" s="15"/>
      <c r="M39" s="15"/>
      <c r="N39" s="14"/>
      <c r="O39" s="14"/>
      <c r="P39" s="14"/>
      <c r="Q39" s="16"/>
      <c r="R39" s="17"/>
      <c r="S39" s="8"/>
      <c r="T39" s="8"/>
      <c r="U39" s="8"/>
      <c r="V39" s="8"/>
      <c r="W39" s="8"/>
      <c r="X39" s="8"/>
      <c r="Y39" s="8"/>
      <c r="Z39" s="8"/>
      <c r="AA39" s="8"/>
      <c r="AB39" s="8"/>
      <c r="AC39" s="8"/>
      <c r="AD39" s="8"/>
      <c r="AE39" s="8"/>
      <c r="AF39" s="8"/>
      <c r="AG39" s="8"/>
      <c r="AH39" s="8"/>
      <c r="AI39" s="8"/>
      <c r="AJ39" s="8"/>
      <c r="AK39" s="8"/>
    </row>
    <row r="40" spans="1:38">
      <c r="A40" s="57"/>
      <c r="B40" s="61"/>
      <c r="C40" s="57"/>
      <c r="D40" s="57"/>
      <c r="E40" s="57"/>
      <c r="F40" s="57"/>
      <c r="G40" s="57"/>
      <c r="H40" s="57"/>
      <c r="I40" s="59"/>
      <c r="J40" s="60"/>
      <c r="K40" s="60"/>
      <c r="L40" s="15"/>
      <c r="M40" s="15"/>
      <c r="N40" s="14"/>
      <c r="O40" s="14"/>
      <c r="P40" s="14"/>
      <c r="Q40" s="16"/>
      <c r="R40" s="17"/>
    </row>
    <row r="41" spans="1:38">
      <c r="A41" s="57"/>
      <c r="B41" s="61"/>
      <c r="C41" s="57"/>
      <c r="D41" s="57"/>
      <c r="E41" s="57"/>
      <c r="F41" s="57"/>
      <c r="G41" s="57"/>
      <c r="H41" s="57"/>
      <c r="I41" s="59"/>
      <c r="J41" s="60"/>
      <c r="K41" s="60"/>
      <c r="L41" s="15"/>
      <c r="M41" s="15"/>
      <c r="N41" s="14"/>
      <c r="O41" s="14"/>
      <c r="P41" s="14"/>
      <c r="Q41" s="16"/>
      <c r="R41" s="17"/>
    </row>
    <row r="42" spans="1:38">
      <c r="A42" s="57"/>
      <c r="B42" s="61"/>
      <c r="C42" s="57"/>
      <c r="D42" s="57"/>
      <c r="E42" s="57"/>
      <c r="F42" s="57"/>
      <c r="G42" s="57"/>
      <c r="H42" s="57"/>
      <c r="I42" s="59"/>
      <c r="J42" s="60"/>
      <c r="K42" s="60"/>
      <c r="L42" s="15"/>
      <c r="M42" s="15"/>
      <c r="N42" s="14"/>
      <c r="O42" s="14"/>
      <c r="P42" s="14"/>
      <c r="Q42" s="16"/>
      <c r="R42" s="17"/>
    </row>
    <row r="43" spans="1:38">
      <c r="A43" s="57"/>
      <c r="B43" s="61"/>
      <c r="C43" s="57"/>
      <c r="D43" s="57"/>
      <c r="E43" s="57"/>
      <c r="F43" s="57"/>
      <c r="G43" s="57"/>
      <c r="H43" s="57"/>
      <c r="I43" s="59"/>
      <c r="J43" s="60"/>
      <c r="K43" s="60"/>
      <c r="L43" s="15"/>
      <c r="M43" s="15"/>
      <c r="N43" s="14"/>
      <c r="O43" s="14"/>
      <c r="P43" s="14"/>
      <c r="Q43" s="16"/>
      <c r="R43" s="17"/>
    </row>
    <row r="44" spans="1:38">
      <c r="A44" s="57"/>
      <c r="B44" s="61"/>
      <c r="C44" s="57"/>
      <c r="D44" s="57"/>
      <c r="E44" s="57"/>
      <c r="F44" s="57"/>
      <c r="G44" s="57"/>
      <c r="H44" s="57"/>
      <c r="I44" s="59"/>
      <c r="J44" s="60"/>
      <c r="K44" s="60"/>
      <c r="L44" s="15"/>
      <c r="M44" s="15"/>
      <c r="N44" s="14"/>
      <c r="O44" s="14"/>
      <c r="P44" s="14"/>
      <c r="Q44" s="16"/>
      <c r="R44" s="17"/>
    </row>
    <row r="45" spans="1:38">
      <c r="A45" s="57"/>
      <c r="B45" s="61"/>
      <c r="C45" s="57"/>
      <c r="D45" s="57"/>
      <c r="E45" s="57"/>
      <c r="F45" s="57"/>
      <c r="G45" s="57"/>
      <c r="H45" s="57"/>
      <c r="I45" s="59"/>
      <c r="J45" s="60"/>
      <c r="K45" s="60"/>
      <c r="L45" s="15"/>
      <c r="M45" s="15"/>
      <c r="N45" s="14"/>
      <c r="O45" s="14"/>
      <c r="P45" s="14"/>
      <c r="Q45" s="16"/>
      <c r="R45" s="17"/>
    </row>
    <row r="46" spans="1:38">
      <c r="A46" s="57"/>
      <c r="B46" s="61"/>
      <c r="C46" s="57"/>
      <c r="D46" s="57"/>
      <c r="E46" s="57"/>
      <c r="F46" s="57"/>
      <c r="G46" s="57"/>
      <c r="H46" s="57"/>
      <c r="I46" s="59"/>
      <c r="J46" s="60"/>
      <c r="K46" s="60"/>
      <c r="L46" s="15"/>
      <c r="M46" s="15"/>
      <c r="N46" s="14"/>
      <c r="O46" s="14"/>
      <c r="P46" s="14"/>
      <c r="Q46" s="16"/>
      <c r="R46" s="17"/>
    </row>
    <row r="47" spans="1:38">
      <c r="A47" s="57"/>
      <c r="B47" s="61"/>
      <c r="C47" s="57"/>
      <c r="D47" s="57"/>
      <c r="E47" s="57"/>
      <c r="F47" s="57"/>
      <c r="G47" s="57"/>
      <c r="H47" s="57"/>
      <c r="I47" s="59"/>
      <c r="J47" s="60"/>
      <c r="K47" s="60"/>
      <c r="L47" s="15"/>
      <c r="M47" s="15"/>
      <c r="N47" s="14"/>
      <c r="O47" s="14"/>
      <c r="P47" s="14"/>
      <c r="Q47" s="16"/>
      <c r="R47" s="17"/>
    </row>
    <row r="48" spans="1:38">
      <c r="A48" s="57"/>
      <c r="B48" s="61"/>
      <c r="C48" s="57"/>
      <c r="D48" s="57"/>
      <c r="E48" s="57"/>
      <c r="F48" s="57"/>
      <c r="G48" s="57"/>
      <c r="H48" s="57"/>
      <c r="I48" s="59"/>
      <c r="J48" s="60"/>
      <c r="K48" s="60"/>
      <c r="L48" s="15"/>
      <c r="M48" s="15"/>
      <c r="N48" s="14"/>
      <c r="O48" s="14"/>
      <c r="P48" s="14"/>
      <c r="Q48" s="16"/>
      <c r="R48" s="17"/>
    </row>
    <row r="49" spans="1:18">
      <c r="A49" s="57"/>
      <c r="B49" s="61"/>
      <c r="C49" s="57"/>
      <c r="D49" s="57"/>
      <c r="E49" s="57"/>
      <c r="F49" s="57"/>
      <c r="G49" s="57"/>
      <c r="H49" s="57"/>
      <c r="I49" s="59"/>
      <c r="J49" s="60"/>
      <c r="K49" s="60"/>
      <c r="L49" s="15"/>
      <c r="M49" s="15"/>
      <c r="N49" s="14"/>
      <c r="O49" s="14"/>
      <c r="P49" s="14"/>
      <c r="Q49" s="16"/>
      <c r="R49" s="17"/>
    </row>
    <row r="50" spans="1:18">
      <c r="A50" s="57"/>
      <c r="B50" s="61"/>
      <c r="C50" s="57"/>
      <c r="D50" s="57"/>
      <c r="E50" s="57"/>
      <c r="F50" s="57"/>
      <c r="G50" s="57"/>
      <c r="H50" s="57"/>
      <c r="I50" s="59"/>
      <c r="J50" s="60"/>
      <c r="K50" s="60"/>
      <c r="L50" s="15"/>
      <c r="M50" s="15"/>
      <c r="N50" s="14"/>
      <c r="O50" s="14"/>
      <c r="P50" s="14"/>
      <c r="Q50" s="16"/>
      <c r="R50" s="17"/>
    </row>
    <row r="51" spans="1:18" ht="15.75" thickBot="1">
      <c r="A51" s="62"/>
      <c r="B51" s="63"/>
      <c r="C51" s="62"/>
      <c r="D51" s="62"/>
      <c r="E51" s="62"/>
      <c r="F51" s="62"/>
      <c r="G51" s="62"/>
      <c r="H51" s="62"/>
      <c r="I51" s="64"/>
      <c r="J51" s="65"/>
      <c r="K51" s="65"/>
      <c r="L51" s="19"/>
      <c r="M51" s="19"/>
      <c r="N51" s="18"/>
      <c r="O51" s="18"/>
      <c r="P51" s="18"/>
      <c r="Q51" s="20"/>
      <c r="R51" s="21"/>
    </row>
    <row r="53" spans="1:18" ht="15.75" thickBot="1">
      <c r="B53" s="45"/>
      <c r="C53" s="45"/>
      <c r="D53" s="45"/>
    </row>
    <row r="54" spans="1:18" ht="15" customHeight="1">
      <c r="B54" s="70" t="s">
        <v>58</v>
      </c>
      <c r="C54" s="49"/>
      <c r="D54" s="50"/>
    </row>
    <row r="55" spans="1:18" ht="15" customHeight="1">
      <c r="B55" s="71"/>
      <c r="C55" s="49"/>
      <c r="D55" s="50"/>
    </row>
    <row r="56" spans="1:18">
      <c r="B56" s="71"/>
      <c r="C56" s="49"/>
      <c r="D56" s="50"/>
    </row>
    <row r="57" spans="1:18">
      <c r="B57" s="71"/>
      <c r="C57" s="49"/>
      <c r="D57" s="50"/>
    </row>
    <row r="58" spans="1:18">
      <c r="B58" s="71"/>
      <c r="C58" s="49"/>
      <c r="D58" s="50"/>
    </row>
    <row r="59" spans="1:18">
      <c r="B59" s="71"/>
      <c r="C59" s="49"/>
      <c r="D59" s="50"/>
    </row>
    <row r="60" spans="1:18">
      <c r="B60" s="71"/>
      <c r="C60" s="49"/>
      <c r="D60" s="50"/>
    </row>
    <row r="61" spans="1:18">
      <c r="B61" s="71"/>
      <c r="C61" s="49"/>
      <c r="D61" s="50"/>
    </row>
    <row r="62" spans="1:18">
      <c r="B62" s="71"/>
      <c r="C62" s="49"/>
      <c r="D62" s="50"/>
    </row>
    <row r="63" spans="1:18">
      <c r="B63" s="71"/>
      <c r="C63" s="49"/>
      <c r="D63" s="50"/>
    </row>
    <row r="64" spans="1:18">
      <c r="B64" s="71"/>
      <c r="C64" s="49"/>
      <c r="D64" s="50"/>
    </row>
    <row r="65" spans="2:4">
      <c r="B65" s="71"/>
      <c r="C65" s="49"/>
      <c r="D65" s="50"/>
    </row>
    <row r="66" spans="2:4">
      <c r="B66" s="71"/>
      <c r="C66" s="49"/>
      <c r="D66" s="50"/>
    </row>
    <row r="186" spans="1:18">
      <c r="A186" t="s">
        <v>0</v>
      </c>
      <c r="J186" t="s">
        <v>63</v>
      </c>
      <c r="L186" t="s">
        <v>41</v>
      </c>
      <c r="M186" t="s">
        <v>84</v>
      </c>
      <c r="N186" t="s">
        <v>88</v>
      </c>
      <c r="O186" t="s">
        <v>93</v>
      </c>
      <c r="P186" t="s">
        <v>106</v>
      </c>
      <c r="Q186" t="s">
        <v>105</v>
      </c>
      <c r="R186" t="s">
        <v>47</v>
      </c>
    </row>
    <row r="188" spans="1:18">
      <c r="A188" t="s">
        <v>1</v>
      </c>
      <c r="J188" t="s">
        <v>64</v>
      </c>
      <c r="L188" t="s">
        <v>77</v>
      </c>
      <c r="M188" t="s">
        <v>85</v>
      </c>
      <c r="N188" t="s">
        <v>91</v>
      </c>
      <c r="O188" t="s">
        <v>94</v>
      </c>
      <c r="P188" t="s">
        <v>99</v>
      </c>
      <c r="Q188" t="s">
        <v>103</v>
      </c>
      <c r="R188" t="s">
        <v>67</v>
      </c>
    </row>
    <row r="189" spans="1:18">
      <c r="A189" t="s">
        <v>2</v>
      </c>
      <c r="J189" t="s">
        <v>65</v>
      </c>
      <c r="L189" t="s">
        <v>78</v>
      </c>
      <c r="M189" t="s">
        <v>86</v>
      </c>
      <c r="N189" t="s">
        <v>89</v>
      </c>
      <c r="O189" t="s">
        <v>95</v>
      </c>
      <c r="P189" t="s">
        <v>74</v>
      </c>
      <c r="Q189" t="s">
        <v>104</v>
      </c>
      <c r="R189" t="s">
        <v>118</v>
      </c>
    </row>
    <row r="190" spans="1:18">
      <c r="A190" t="s">
        <v>3</v>
      </c>
      <c r="J190" t="s">
        <v>66</v>
      </c>
      <c r="L190" t="s">
        <v>79</v>
      </c>
      <c r="N190" t="s">
        <v>90</v>
      </c>
      <c r="O190" t="s">
        <v>96</v>
      </c>
      <c r="P190" t="s">
        <v>72</v>
      </c>
      <c r="Q190" t="s">
        <v>43</v>
      </c>
      <c r="R190" t="s">
        <v>68</v>
      </c>
    </row>
    <row r="191" spans="1:18">
      <c r="A191" t="s">
        <v>4</v>
      </c>
      <c r="J191" t="s">
        <v>42</v>
      </c>
      <c r="L191" t="s">
        <v>80</v>
      </c>
      <c r="N191" t="s">
        <v>42</v>
      </c>
      <c r="O191" t="s">
        <v>97</v>
      </c>
      <c r="P191" t="s">
        <v>73</v>
      </c>
      <c r="Q191" t="s">
        <v>44</v>
      </c>
      <c r="R191" t="s">
        <v>69</v>
      </c>
    </row>
    <row r="192" spans="1:18">
      <c r="A192" t="s">
        <v>5</v>
      </c>
      <c r="L192" t="s">
        <v>81</v>
      </c>
      <c r="O192" t="s">
        <v>42</v>
      </c>
      <c r="P192" t="s">
        <v>100</v>
      </c>
      <c r="Q192" t="s">
        <v>45</v>
      </c>
      <c r="R192" t="s">
        <v>115</v>
      </c>
    </row>
    <row r="193" spans="1:18">
      <c r="A193" t="s">
        <v>6</v>
      </c>
      <c r="L193" t="s">
        <v>82</v>
      </c>
      <c r="P193" t="s">
        <v>101</v>
      </c>
      <c r="Q193" t="s">
        <v>46</v>
      </c>
      <c r="R193" t="s">
        <v>116</v>
      </c>
    </row>
    <row r="194" spans="1:18">
      <c r="A194" t="s">
        <v>7</v>
      </c>
      <c r="L194" t="s">
        <v>42</v>
      </c>
      <c r="R194" t="s">
        <v>42</v>
      </c>
    </row>
    <row r="195" spans="1:18">
      <c r="A195" t="s">
        <v>8</v>
      </c>
    </row>
    <row r="196" spans="1:18">
      <c r="A196" t="s">
        <v>9</v>
      </c>
    </row>
    <row r="197" spans="1:18">
      <c r="A197" t="s">
        <v>10</v>
      </c>
    </row>
    <row r="198" spans="1:18">
      <c r="A198" t="s">
        <v>11</v>
      </c>
    </row>
    <row r="199" spans="1:18">
      <c r="A199" t="s">
        <v>12</v>
      </c>
    </row>
    <row r="200" spans="1:18">
      <c r="A200" t="s">
        <v>13</v>
      </c>
    </row>
    <row r="201" spans="1:18">
      <c r="A201" t="s">
        <v>14</v>
      </c>
    </row>
    <row r="202" spans="1:18">
      <c r="A202" t="s">
        <v>15</v>
      </c>
    </row>
    <row r="203" spans="1:18">
      <c r="A203" t="s">
        <v>16</v>
      </c>
    </row>
    <row r="204" spans="1:18">
      <c r="A204" t="s">
        <v>17</v>
      </c>
    </row>
    <row r="205" spans="1:18">
      <c r="A205" t="s">
        <v>18</v>
      </c>
    </row>
    <row r="206" spans="1:18">
      <c r="A206" t="s">
        <v>19</v>
      </c>
    </row>
    <row r="207" spans="1:18">
      <c r="A207" t="s">
        <v>20</v>
      </c>
    </row>
    <row r="208" spans="1:18">
      <c r="A208" t="s">
        <v>21</v>
      </c>
    </row>
    <row r="209" spans="1:1">
      <c r="A209" t="s">
        <v>22</v>
      </c>
    </row>
    <row r="210" spans="1:1">
      <c r="A210" t="s">
        <v>23</v>
      </c>
    </row>
    <row r="211" spans="1:1">
      <c r="A211" t="s">
        <v>24</v>
      </c>
    </row>
    <row r="212" spans="1:1">
      <c r="A212" t="s">
        <v>25</v>
      </c>
    </row>
    <row r="213" spans="1:1">
      <c r="A213" t="s">
        <v>26</v>
      </c>
    </row>
    <row r="214" spans="1:1">
      <c r="A214" t="s">
        <v>27</v>
      </c>
    </row>
    <row r="215" spans="1:1">
      <c r="A215" t="s">
        <v>28</v>
      </c>
    </row>
    <row r="216" spans="1:1">
      <c r="A216" t="s">
        <v>29</v>
      </c>
    </row>
    <row r="217" spans="1:1">
      <c r="A217" t="s">
        <v>30</v>
      </c>
    </row>
    <row r="218" spans="1:1">
      <c r="A218" t="s">
        <v>31</v>
      </c>
    </row>
    <row r="219" spans="1:1">
      <c r="A219" t="s">
        <v>32</v>
      </c>
    </row>
    <row r="220" spans="1:1">
      <c r="A220" t="s">
        <v>33</v>
      </c>
    </row>
    <row r="221" spans="1:1">
      <c r="A221" t="s">
        <v>34</v>
      </c>
    </row>
    <row r="222" spans="1:1">
      <c r="A222" t="s">
        <v>35</v>
      </c>
    </row>
    <row r="223" spans="1:1">
      <c r="A223" t="s">
        <v>36</v>
      </c>
    </row>
    <row r="224" spans="1:1">
      <c r="A224" t="s">
        <v>37</v>
      </c>
    </row>
    <row r="225" spans="1:1">
      <c r="A225" t="s">
        <v>38</v>
      </c>
    </row>
    <row r="226" spans="1:1">
      <c r="A226" t="s">
        <v>39</v>
      </c>
    </row>
    <row r="227" spans="1:1">
      <c r="A227" t="s">
        <v>40</v>
      </c>
    </row>
  </sheetData>
  <mergeCells count="1">
    <mergeCell ref="B54:B66"/>
  </mergeCells>
  <conditionalFormatting sqref="A2:R51">
    <cfRule type="expression" dxfId="0" priority="4">
      <formula>MOD(ROW()/2,1)&gt;0</formula>
    </cfRule>
  </conditionalFormatting>
  <dataValidations count="8">
    <dataValidation type="list" allowBlank="1" showInputMessage="1" showErrorMessage="1" sqref="R2:R51">
      <formula1>$R$187:$R$194</formula1>
    </dataValidation>
    <dataValidation type="list" allowBlank="1" showInputMessage="1" showErrorMessage="1" sqref="Q2:Q51">
      <formula1>$Q$187:$Q$193</formula1>
    </dataValidation>
    <dataValidation type="list" allowBlank="1" showInputMessage="1" showErrorMessage="1" sqref="P2:P51">
      <formula1>$P$187:$P$193</formula1>
    </dataValidation>
    <dataValidation type="list" allowBlank="1" showInputMessage="1" showErrorMessage="1" sqref="M2:M51">
      <formula1>$M$187:$M$189</formula1>
    </dataValidation>
    <dataValidation type="list" allowBlank="1" showInputMessage="1" showErrorMessage="1" sqref="N2:N51">
      <formula1>$N$187:$N$191</formula1>
    </dataValidation>
    <dataValidation type="list" allowBlank="1" showInputMessage="1" showErrorMessage="1" sqref="O2:O51">
      <formula1>$O$187:$O$192</formula1>
    </dataValidation>
    <dataValidation type="list" allowBlank="1" showInputMessage="1" showErrorMessage="1" sqref="D2:D51">
      <formula1>$J$187:$J$191</formula1>
    </dataValidation>
    <dataValidation type="list" allowBlank="1" showInputMessage="1" showErrorMessage="1" sqref="L2:L51">
      <formula1>$L$187:$L$194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J397"/>
  <sheetViews>
    <sheetView workbookViewId="0">
      <selection activeCell="D102" sqref="D102"/>
    </sheetView>
  </sheetViews>
  <sheetFormatPr defaultRowHeight="15"/>
  <cols>
    <col min="1" max="1" width="5.42578125" customWidth="1"/>
    <col min="3" max="3" width="34.7109375" customWidth="1"/>
    <col min="4" max="4" width="10.5703125" customWidth="1"/>
    <col min="5" max="5" width="3.5703125" customWidth="1"/>
    <col min="6" max="6" width="18.5703125" customWidth="1"/>
  </cols>
  <sheetData>
    <row r="1" spans="1:18" ht="15.75" thickBot="1">
      <c r="A1" s="24"/>
      <c r="B1" s="24"/>
      <c r="C1" s="24"/>
      <c r="D1" s="24"/>
      <c r="E1" s="24"/>
      <c r="F1" s="24"/>
      <c r="G1" s="24"/>
      <c r="H1" s="24"/>
      <c r="I1" s="24"/>
      <c r="J1" s="24"/>
      <c r="K1" s="24"/>
      <c r="L1" s="24"/>
      <c r="M1" s="24"/>
      <c r="N1" s="24"/>
      <c r="O1" s="24"/>
    </row>
    <row r="2" spans="1:18" ht="15.75" thickBot="1">
      <c r="A2" s="30"/>
      <c r="B2" s="25"/>
      <c r="C2" s="26"/>
      <c r="D2" s="26"/>
      <c r="E2" s="26"/>
      <c r="F2" s="26"/>
      <c r="G2" s="26"/>
      <c r="H2" s="26"/>
      <c r="I2" s="26"/>
      <c r="J2" s="26"/>
      <c r="K2" s="26"/>
      <c r="L2" s="26"/>
      <c r="M2" s="26"/>
      <c r="N2" s="27"/>
      <c r="O2" s="24"/>
      <c r="P2" s="24"/>
      <c r="Q2" s="24"/>
      <c r="R2" s="24"/>
    </row>
    <row r="3" spans="1:18" ht="19.5" thickBot="1">
      <c r="A3" s="30"/>
      <c r="B3" s="39"/>
      <c r="C3" s="22" t="s">
        <v>107</v>
      </c>
      <c r="D3" s="40"/>
      <c r="E3" s="30"/>
      <c r="F3" s="30"/>
      <c r="G3" s="30"/>
      <c r="H3" s="30"/>
      <c r="I3" s="30"/>
      <c r="J3" s="30"/>
      <c r="K3" s="30"/>
      <c r="L3" s="30"/>
      <c r="M3" s="30"/>
      <c r="N3" s="31"/>
      <c r="O3" s="24"/>
      <c r="P3" s="24"/>
      <c r="Q3" s="24"/>
      <c r="R3" s="24"/>
    </row>
    <row r="4" spans="1:18" ht="19.5" thickBot="1">
      <c r="A4" s="30"/>
      <c r="B4" s="39"/>
      <c r="C4" s="37"/>
      <c r="D4" s="32" t="s">
        <v>51</v>
      </c>
      <c r="E4" s="30"/>
      <c r="F4" s="30"/>
      <c r="G4" s="30"/>
      <c r="H4" s="30"/>
      <c r="I4" s="30"/>
      <c r="J4" s="30"/>
      <c r="K4" s="30"/>
      <c r="L4" s="30"/>
      <c r="M4" s="30"/>
      <c r="N4" s="31"/>
      <c r="O4" s="24"/>
      <c r="P4" s="24"/>
      <c r="Q4" s="24"/>
      <c r="R4" s="24"/>
    </row>
    <row r="5" spans="1:18" ht="15.75" thickBot="1">
      <c r="A5" s="30"/>
      <c r="B5" s="39"/>
      <c r="C5" s="68" t="s">
        <v>77</v>
      </c>
      <c r="D5" s="33">
        <f>COUNTIF('Data Collection'!L2:L51,"School")</f>
        <v>0</v>
      </c>
      <c r="E5" s="30"/>
      <c r="F5" s="30"/>
      <c r="G5" s="30"/>
      <c r="H5" s="30"/>
      <c r="I5" s="30"/>
      <c r="J5" s="30"/>
      <c r="K5" s="30"/>
      <c r="L5" s="30"/>
      <c r="M5" s="30"/>
      <c r="N5" s="31"/>
      <c r="O5" s="24"/>
      <c r="P5" s="24"/>
      <c r="Q5" s="24"/>
      <c r="R5" s="24"/>
    </row>
    <row r="6" spans="1:18" ht="15.75" thickBot="1">
      <c r="A6" s="30"/>
      <c r="B6" s="39"/>
      <c r="C6" s="68" t="s">
        <v>78</v>
      </c>
      <c r="D6" s="33">
        <f>COUNTIF('Data Collection'!L2:L51,"College/University")</f>
        <v>0</v>
      </c>
      <c r="E6" s="30"/>
      <c r="F6" s="30"/>
      <c r="G6" s="30"/>
      <c r="H6" s="30"/>
      <c r="I6" s="30"/>
      <c r="J6" s="30"/>
      <c r="K6" s="30"/>
      <c r="L6" s="30"/>
      <c r="M6" s="30"/>
      <c r="N6" s="31"/>
      <c r="O6" s="24"/>
      <c r="P6" s="24"/>
      <c r="Q6" s="24"/>
      <c r="R6" s="24"/>
    </row>
    <row r="7" spans="1:18" ht="15.75" thickBot="1">
      <c r="A7" s="30"/>
      <c r="B7" s="39"/>
      <c r="C7" s="68" t="s">
        <v>79</v>
      </c>
      <c r="D7" s="33">
        <f>COUNTIF('Data Collection'!L2:L51,"Hospital")</f>
        <v>0</v>
      </c>
      <c r="E7" s="30"/>
      <c r="F7" s="30"/>
      <c r="G7" s="30"/>
      <c r="H7" s="30"/>
      <c r="I7" s="30"/>
      <c r="J7" s="30"/>
      <c r="K7" s="30"/>
      <c r="L7" s="30"/>
      <c r="M7" s="30"/>
      <c r="N7" s="31"/>
      <c r="O7" s="24"/>
      <c r="P7" s="24"/>
      <c r="Q7" s="24"/>
      <c r="R7" s="24"/>
    </row>
    <row r="8" spans="1:18" ht="15.75" thickBot="1">
      <c r="A8" s="30"/>
      <c r="B8" s="39"/>
      <c r="C8" s="68" t="s">
        <v>80</v>
      </c>
      <c r="D8" s="33">
        <f>COUNTIF('Data Collection'!L2:L51,"Care home")</f>
        <v>0</v>
      </c>
      <c r="E8" s="30"/>
      <c r="F8" s="30"/>
      <c r="G8" s="30"/>
      <c r="H8" s="30"/>
      <c r="I8" s="30"/>
      <c r="J8" s="30"/>
      <c r="K8" s="30"/>
      <c r="L8" s="30"/>
      <c r="M8" s="30"/>
      <c r="N8" s="31"/>
      <c r="O8" s="24"/>
      <c r="P8" s="24"/>
      <c r="Q8" s="24"/>
      <c r="R8" s="24"/>
    </row>
    <row r="9" spans="1:18" ht="15.75" thickBot="1">
      <c r="A9" s="30"/>
      <c r="B9" s="39"/>
      <c r="C9" s="68" t="s">
        <v>81</v>
      </c>
      <c r="D9" s="33">
        <f>COUNTIF('Data Collection'!L2:L51,"Prison (+ other penal)")</f>
        <v>0</v>
      </c>
      <c r="E9" s="30"/>
      <c r="F9" s="30"/>
      <c r="G9" s="30"/>
      <c r="H9" s="30"/>
      <c r="I9" s="30"/>
      <c r="J9" s="30"/>
      <c r="K9" s="30"/>
      <c r="L9" s="30"/>
      <c r="M9" s="30"/>
      <c r="N9" s="31"/>
      <c r="O9" s="24"/>
      <c r="P9" s="24"/>
      <c r="Q9" s="24"/>
      <c r="R9" s="24"/>
    </row>
    <row r="10" spans="1:18" ht="15.75" thickBot="1">
      <c r="A10" s="30"/>
      <c r="B10" s="39"/>
      <c r="C10" s="68" t="s">
        <v>82</v>
      </c>
      <c r="D10" s="33">
        <f>COUNTIF('Data Collection'!L2:L51,"Local authority offices")</f>
        <v>0</v>
      </c>
      <c r="E10" s="30"/>
      <c r="F10" s="30"/>
      <c r="G10" s="30"/>
      <c r="H10" s="30"/>
      <c r="I10" s="30"/>
      <c r="J10" s="30"/>
      <c r="K10" s="30"/>
      <c r="L10" s="30"/>
      <c r="M10" s="30"/>
      <c r="N10" s="31"/>
      <c r="O10" s="24"/>
      <c r="P10" s="24"/>
      <c r="Q10" s="24"/>
      <c r="R10" s="24"/>
    </row>
    <row r="11" spans="1:18" ht="15.75" thickBot="1">
      <c r="A11" s="30"/>
      <c r="B11" s="28"/>
      <c r="C11" s="23" t="s">
        <v>42</v>
      </c>
      <c r="D11" s="33">
        <f>COUNTIF('Data Collection'!L3:L52,"Other")</f>
        <v>0</v>
      </c>
      <c r="E11" s="30"/>
      <c r="F11" s="30"/>
      <c r="G11" s="30"/>
      <c r="H11" s="30"/>
      <c r="I11" s="30"/>
      <c r="J11" s="30"/>
      <c r="K11" s="30"/>
      <c r="L11" s="30"/>
      <c r="M11" s="30"/>
      <c r="N11" s="31"/>
      <c r="O11" s="24"/>
      <c r="P11" s="24"/>
      <c r="Q11" s="24"/>
      <c r="R11" s="24"/>
    </row>
    <row r="12" spans="1:18" ht="15.75" thickBot="1">
      <c r="A12" s="30"/>
      <c r="B12" s="28"/>
      <c r="C12" s="69"/>
      <c r="D12" s="34"/>
      <c r="E12" s="30"/>
      <c r="F12" s="30"/>
      <c r="G12" s="30"/>
      <c r="H12" s="30"/>
      <c r="I12" s="30"/>
      <c r="J12" s="30"/>
      <c r="K12" s="30"/>
      <c r="L12" s="30"/>
      <c r="M12" s="30"/>
      <c r="N12" s="31"/>
      <c r="O12" s="24"/>
      <c r="P12" s="24"/>
      <c r="Q12" s="24"/>
      <c r="R12" s="24"/>
    </row>
    <row r="13" spans="1:18" ht="15.75" thickBot="1">
      <c r="A13" s="30"/>
      <c r="B13" s="28"/>
      <c r="C13" s="43" t="s">
        <v>108</v>
      </c>
      <c r="D13" s="33">
        <f>SUM(D7:D10)</f>
        <v>0</v>
      </c>
      <c r="E13" s="30"/>
      <c r="F13" s="30"/>
      <c r="G13" s="30"/>
      <c r="H13" s="30"/>
      <c r="I13" s="30"/>
      <c r="J13" s="30"/>
      <c r="K13" s="30"/>
      <c r="L13" s="30"/>
      <c r="M13" s="30"/>
      <c r="N13" s="31"/>
      <c r="O13" s="24"/>
      <c r="P13" s="24"/>
      <c r="Q13" s="24"/>
      <c r="R13" s="24"/>
    </row>
    <row r="14" spans="1:18">
      <c r="A14" s="30"/>
      <c r="B14" s="28"/>
      <c r="C14" s="47"/>
      <c r="D14" s="48"/>
      <c r="E14" s="30"/>
      <c r="F14" s="30"/>
      <c r="G14" s="30"/>
      <c r="H14" s="30"/>
      <c r="I14" s="30"/>
      <c r="J14" s="30"/>
      <c r="K14" s="30"/>
      <c r="L14" s="30"/>
      <c r="M14" s="30"/>
      <c r="N14" s="31"/>
      <c r="O14" s="24"/>
      <c r="P14" s="24"/>
      <c r="Q14" s="24"/>
      <c r="R14" s="24"/>
    </row>
    <row r="15" spans="1:18">
      <c r="A15" s="30"/>
      <c r="B15" s="28"/>
      <c r="C15" s="47"/>
      <c r="D15" s="48"/>
      <c r="E15" s="30"/>
      <c r="F15" s="30"/>
      <c r="G15" s="30"/>
      <c r="H15" s="30"/>
      <c r="I15" s="30"/>
      <c r="J15" s="30"/>
      <c r="K15" s="30"/>
      <c r="L15" s="30"/>
      <c r="M15" s="30"/>
      <c r="N15" s="31"/>
      <c r="O15" s="24"/>
      <c r="P15" s="24"/>
      <c r="Q15" s="24"/>
      <c r="R15" s="24"/>
    </row>
    <row r="16" spans="1:18">
      <c r="A16" s="30"/>
      <c r="B16" s="28"/>
      <c r="C16" s="47"/>
      <c r="D16" s="48"/>
      <c r="E16" s="30"/>
      <c r="F16" s="30"/>
      <c r="G16" s="30"/>
      <c r="H16" s="30"/>
      <c r="I16" s="30"/>
      <c r="J16" s="30"/>
      <c r="K16" s="30"/>
      <c r="L16" s="30"/>
      <c r="M16" s="30"/>
      <c r="N16" s="31"/>
      <c r="O16" s="24"/>
      <c r="P16" s="24"/>
      <c r="Q16" s="24"/>
      <c r="R16" s="24"/>
    </row>
    <row r="17" spans="1:36">
      <c r="A17" s="30"/>
      <c r="B17" s="28"/>
      <c r="C17" s="47"/>
      <c r="D17" s="48"/>
      <c r="E17" s="30"/>
      <c r="F17" s="30"/>
      <c r="G17" s="30"/>
      <c r="H17" s="30"/>
      <c r="I17" s="30"/>
      <c r="J17" s="30"/>
      <c r="K17" s="30"/>
      <c r="L17" s="30"/>
      <c r="M17" s="30"/>
      <c r="N17" s="31"/>
      <c r="O17" s="24"/>
      <c r="P17" s="24"/>
      <c r="Q17" s="24"/>
      <c r="R17" s="24"/>
    </row>
    <row r="18" spans="1:36">
      <c r="A18" s="30"/>
      <c r="B18" s="28"/>
      <c r="C18" s="47"/>
      <c r="D18" s="48"/>
      <c r="E18" s="30"/>
      <c r="F18" s="30"/>
      <c r="G18" s="30"/>
      <c r="H18" s="30"/>
      <c r="I18" s="30"/>
      <c r="J18" s="30"/>
      <c r="K18" s="30"/>
      <c r="L18" s="30"/>
      <c r="M18" s="30"/>
      <c r="N18" s="31"/>
      <c r="O18" s="24"/>
      <c r="P18" s="24"/>
      <c r="Q18" s="24"/>
      <c r="R18" s="24"/>
    </row>
    <row r="19" spans="1:36">
      <c r="A19" s="30"/>
      <c r="B19" s="28"/>
      <c r="C19" s="47"/>
      <c r="D19" s="48"/>
      <c r="E19" s="30"/>
      <c r="F19" s="30"/>
      <c r="G19" s="30"/>
      <c r="H19" s="30"/>
      <c r="I19" s="30"/>
      <c r="J19" s="30"/>
      <c r="K19" s="30"/>
      <c r="L19" s="30"/>
      <c r="M19" s="30"/>
      <c r="N19" s="31"/>
      <c r="O19" s="24"/>
      <c r="P19" s="24"/>
      <c r="Q19" s="24"/>
      <c r="R19" s="24"/>
    </row>
    <row r="20" spans="1:36">
      <c r="A20" s="30"/>
      <c r="B20" s="28"/>
      <c r="C20" s="47"/>
      <c r="D20" s="48"/>
      <c r="E20" s="30"/>
      <c r="F20" s="30"/>
      <c r="G20" s="30"/>
      <c r="H20" s="30"/>
      <c r="I20" s="30"/>
      <c r="J20" s="30"/>
      <c r="K20" s="30"/>
      <c r="L20" s="30"/>
      <c r="M20" s="30"/>
      <c r="N20" s="31"/>
      <c r="O20" s="24"/>
      <c r="P20" s="24"/>
      <c r="Q20" s="24"/>
      <c r="R20" s="24"/>
    </row>
    <row r="21" spans="1:36">
      <c r="A21" s="30"/>
      <c r="B21" s="28"/>
      <c r="C21" s="30"/>
      <c r="D21" s="30"/>
      <c r="E21" s="30"/>
      <c r="F21" s="30"/>
      <c r="G21" s="30"/>
      <c r="H21" s="30"/>
      <c r="I21" s="30"/>
      <c r="J21" s="30"/>
      <c r="K21" s="30"/>
      <c r="L21" s="30"/>
      <c r="M21" s="30"/>
      <c r="N21" s="31"/>
      <c r="O21" s="24"/>
      <c r="P21" s="24"/>
      <c r="Q21" s="24"/>
      <c r="R21" s="24"/>
    </row>
    <row r="22" spans="1:36" ht="15.75" thickBot="1">
      <c r="A22" s="30"/>
      <c r="B22" s="35"/>
      <c r="C22" s="29"/>
      <c r="D22" s="29"/>
      <c r="E22" s="29"/>
      <c r="F22" s="29"/>
      <c r="G22" s="29"/>
      <c r="H22" s="29"/>
      <c r="I22" s="29"/>
      <c r="J22" s="29"/>
      <c r="K22" s="29"/>
      <c r="L22" s="29"/>
      <c r="M22" s="29"/>
      <c r="N22" s="36"/>
      <c r="O22" s="24"/>
      <c r="P22" s="24"/>
      <c r="Q22" s="24"/>
      <c r="R22" s="24"/>
    </row>
    <row r="23" spans="1:36">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1:36">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ht="15.75" thickBot="1">
      <c r="A25" s="24"/>
      <c r="B25" s="24"/>
      <c r="C25" s="24"/>
      <c r="D25" s="24"/>
      <c r="E25" s="24"/>
      <c r="F25" s="24"/>
      <c r="G25" s="24"/>
      <c r="H25" s="24"/>
      <c r="I25" s="24"/>
      <c r="J25" s="24"/>
      <c r="K25" s="24"/>
      <c r="L25" s="24"/>
      <c r="M25" s="24"/>
      <c r="N25" s="24"/>
      <c r="O25" s="24"/>
    </row>
    <row r="26" spans="1:36" ht="15.75" thickBot="1">
      <c r="A26" s="30"/>
      <c r="B26" s="25"/>
      <c r="C26" s="26"/>
      <c r="D26" s="26"/>
      <c r="E26" s="26"/>
      <c r="F26" s="26"/>
      <c r="G26" s="26"/>
      <c r="H26" s="26"/>
      <c r="I26" s="26"/>
      <c r="J26" s="26"/>
      <c r="K26" s="26"/>
      <c r="L26" s="26"/>
      <c r="M26" s="26"/>
      <c r="N26" s="27"/>
      <c r="O26" s="24"/>
      <c r="P26" s="24"/>
      <c r="Q26" s="24"/>
      <c r="R26" s="24"/>
    </row>
    <row r="27" spans="1:36" ht="19.5" thickBot="1">
      <c r="A27" s="30"/>
      <c r="B27" s="39"/>
      <c r="C27" s="22" t="s">
        <v>109</v>
      </c>
      <c r="D27" s="40"/>
      <c r="E27" s="30"/>
      <c r="F27" s="30"/>
      <c r="G27" s="30"/>
      <c r="H27" s="30"/>
      <c r="I27" s="30"/>
      <c r="J27" s="30"/>
      <c r="K27" s="30"/>
      <c r="L27" s="30"/>
      <c r="M27" s="30"/>
      <c r="N27" s="31"/>
      <c r="O27" s="24"/>
      <c r="P27" s="24"/>
      <c r="Q27" s="24"/>
      <c r="R27" s="24"/>
    </row>
    <row r="28" spans="1:36" ht="19.5" thickBot="1">
      <c r="A28" s="30"/>
      <c r="B28" s="39"/>
      <c r="C28" s="37"/>
      <c r="D28" s="32" t="s">
        <v>51</v>
      </c>
      <c r="E28" s="30"/>
      <c r="F28" s="30"/>
      <c r="G28" s="30"/>
      <c r="H28" s="30"/>
      <c r="I28" s="30"/>
      <c r="J28" s="30"/>
      <c r="K28" s="30"/>
      <c r="L28" s="30"/>
      <c r="M28" s="30"/>
      <c r="N28" s="31"/>
      <c r="O28" s="24"/>
      <c r="P28" s="24"/>
      <c r="Q28" s="24"/>
      <c r="R28" s="24"/>
    </row>
    <row r="29" spans="1:36" ht="15.75" thickBot="1">
      <c r="A29" s="30"/>
      <c r="B29" s="39"/>
      <c r="C29" s="23" t="s">
        <v>85</v>
      </c>
      <c r="D29" s="33">
        <f>COUNTIF('Data Collection'!M2:M51,"Public/Statutory")</f>
        <v>0</v>
      </c>
      <c r="E29" s="30"/>
      <c r="F29" s="30"/>
      <c r="G29" s="30"/>
      <c r="H29" s="30"/>
      <c r="I29" s="30"/>
      <c r="J29" s="30"/>
      <c r="K29" s="30"/>
      <c r="L29" s="30"/>
      <c r="M29" s="30"/>
      <c r="N29" s="31"/>
      <c r="O29" s="24"/>
      <c r="P29" s="24"/>
      <c r="Q29" s="24"/>
      <c r="R29" s="24"/>
    </row>
    <row r="30" spans="1:36" ht="15.75" thickBot="1">
      <c r="A30" s="30"/>
      <c r="B30" s="39"/>
      <c r="C30" s="23" t="s">
        <v>86</v>
      </c>
      <c r="D30" s="33">
        <f>COUNTIF('Data Collection'!M2:M51,"Private")</f>
        <v>0</v>
      </c>
      <c r="E30" s="30"/>
      <c r="F30" s="30"/>
      <c r="G30" s="30"/>
      <c r="H30" s="30"/>
      <c r="I30" s="30"/>
      <c r="J30" s="30"/>
      <c r="K30" s="30"/>
      <c r="L30" s="30"/>
      <c r="M30" s="30"/>
      <c r="N30" s="31"/>
      <c r="O30" s="24"/>
      <c r="P30" s="24"/>
      <c r="Q30" s="24"/>
      <c r="R30" s="24"/>
    </row>
    <row r="31" spans="1:36" ht="15.75" thickBot="1">
      <c r="A31" s="30"/>
      <c r="B31" s="39"/>
      <c r="C31" s="30"/>
      <c r="D31" s="34"/>
      <c r="E31" s="30"/>
      <c r="F31" s="30"/>
      <c r="G31" s="30"/>
      <c r="H31" s="30"/>
      <c r="I31" s="30"/>
      <c r="J31" s="30"/>
      <c r="K31" s="30"/>
      <c r="L31" s="30"/>
      <c r="M31" s="30"/>
      <c r="N31" s="31"/>
      <c r="O31" s="24"/>
      <c r="P31" s="24"/>
      <c r="Q31" s="24"/>
      <c r="R31" s="24"/>
    </row>
    <row r="32" spans="1:36" ht="15.75" thickBot="1">
      <c r="A32" s="30"/>
      <c r="B32" s="39"/>
      <c r="C32" s="38" t="s">
        <v>108</v>
      </c>
      <c r="D32" s="33">
        <f>SUM(D29:D30)</f>
        <v>0</v>
      </c>
      <c r="E32" s="30"/>
      <c r="F32" s="30"/>
      <c r="G32" s="30"/>
      <c r="H32" s="30"/>
      <c r="I32" s="30"/>
      <c r="J32" s="30"/>
      <c r="K32" s="30"/>
      <c r="L32" s="30"/>
      <c r="M32" s="30"/>
      <c r="N32" s="31"/>
      <c r="O32" s="24"/>
      <c r="P32" s="24"/>
      <c r="Q32" s="24"/>
      <c r="R32" s="24"/>
    </row>
    <row r="33" spans="1:36">
      <c r="A33" s="30"/>
      <c r="B33" s="28"/>
      <c r="C33" s="51"/>
      <c r="D33" s="48"/>
      <c r="E33" s="30"/>
      <c r="F33" s="30"/>
      <c r="G33" s="30"/>
      <c r="H33" s="30"/>
      <c r="I33" s="30"/>
      <c r="J33" s="30"/>
      <c r="K33" s="30"/>
      <c r="L33" s="30"/>
      <c r="M33" s="30"/>
      <c r="N33" s="31"/>
      <c r="O33" s="24"/>
      <c r="P33" s="24"/>
      <c r="Q33" s="24"/>
      <c r="R33" s="24"/>
    </row>
    <row r="34" spans="1:36">
      <c r="A34" s="30"/>
      <c r="B34" s="28"/>
      <c r="C34" s="47"/>
      <c r="D34" s="48"/>
      <c r="E34" s="30"/>
      <c r="F34" s="30"/>
      <c r="G34" s="30"/>
      <c r="H34" s="30"/>
      <c r="I34" s="30"/>
      <c r="J34" s="30"/>
      <c r="K34" s="30"/>
      <c r="L34" s="30"/>
      <c r="M34" s="30"/>
      <c r="N34" s="31"/>
      <c r="O34" s="24"/>
      <c r="P34" s="24"/>
      <c r="Q34" s="24"/>
      <c r="R34" s="24"/>
    </row>
    <row r="35" spans="1:36">
      <c r="A35" s="30"/>
      <c r="B35" s="28"/>
      <c r="C35" s="30"/>
      <c r="D35" s="30"/>
      <c r="E35" s="30"/>
      <c r="F35" s="30"/>
      <c r="G35" s="30"/>
      <c r="H35" s="30"/>
      <c r="I35" s="30"/>
      <c r="J35" s="30"/>
      <c r="K35" s="30"/>
      <c r="L35" s="30"/>
      <c r="M35" s="30"/>
      <c r="N35" s="31"/>
      <c r="O35" s="24"/>
      <c r="P35" s="24"/>
      <c r="Q35" s="24"/>
      <c r="R35" s="24"/>
    </row>
    <row r="36" spans="1:36">
      <c r="A36" s="30"/>
      <c r="B36" s="28"/>
      <c r="C36" s="47"/>
      <c r="D36" s="48"/>
      <c r="E36" s="30"/>
      <c r="F36" s="30"/>
      <c r="G36" s="30"/>
      <c r="H36" s="30"/>
      <c r="I36" s="30"/>
      <c r="J36" s="30"/>
      <c r="K36" s="30"/>
      <c r="L36" s="30"/>
      <c r="M36" s="30"/>
      <c r="N36" s="31"/>
      <c r="O36" s="24"/>
      <c r="P36" s="24"/>
      <c r="Q36" s="24"/>
      <c r="R36" s="24"/>
    </row>
    <row r="37" spans="1:36">
      <c r="A37" s="30"/>
      <c r="B37" s="28"/>
      <c r="C37" s="47"/>
      <c r="D37" s="48"/>
      <c r="E37" s="30"/>
      <c r="F37" s="30"/>
      <c r="G37" s="30"/>
      <c r="H37" s="30"/>
      <c r="I37" s="30"/>
      <c r="J37" s="30"/>
      <c r="K37" s="30"/>
      <c r="L37" s="30"/>
      <c r="M37" s="30"/>
      <c r="N37" s="31"/>
      <c r="O37" s="24"/>
      <c r="P37" s="24"/>
      <c r="Q37" s="24"/>
      <c r="R37" s="24"/>
    </row>
    <row r="38" spans="1:36">
      <c r="A38" s="30"/>
      <c r="B38" s="28"/>
      <c r="C38" s="47"/>
      <c r="D38" s="48"/>
      <c r="E38" s="30"/>
      <c r="F38" s="30"/>
      <c r="G38" s="30"/>
      <c r="H38" s="30"/>
      <c r="I38" s="30"/>
      <c r="J38" s="30"/>
      <c r="K38" s="30"/>
      <c r="L38" s="30"/>
      <c r="M38" s="30"/>
      <c r="N38" s="31"/>
      <c r="O38" s="24"/>
      <c r="P38" s="24"/>
      <c r="Q38" s="24"/>
      <c r="R38" s="24"/>
    </row>
    <row r="39" spans="1:36">
      <c r="A39" s="30"/>
      <c r="B39" s="28"/>
      <c r="C39" s="47"/>
      <c r="D39" s="48"/>
      <c r="E39" s="30"/>
      <c r="F39" s="30"/>
      <c r="G39" s="30"/>
      <c r="H39" s="30"/>
      <c r="I39" s="30"/>
      <c r="J39" s="30"/>
      <c r="K39" s="30"/>
      <c r="L39" s="30"/>
      <c r="M39" s="30"/>
      <c r="N39" s="31"/>
      <c r="O39" s="24"/>
      <c r="P39" s="24"/>
      <c r="Q39" s="24"/>
      <c r="R39" s="24"/>
    </row>
    <row r="40" spans="1:36">
      <c r="A40" s="30"/>
      <c r="B40" s="28"/>
      <c r="C40" s="47"/>
      <c r="D40" s="48"/>
      <c r="E40" s="30"/>
      <c r="F40" s="30"/>
      <c r="G40" s="30"/>
      <c r="H40" s="30"/>
      <c r="I40" s="30"/>
      <c r="J40" s="30"/>
      <c r="K40" s="30"/>
      <c r="L40" s="30"/>
      <c r="M40" s="30"/>
      <c r="N40" s="31"/>
      <c r="O40" s="24"/>
      <c r="P40" s="24"/>
      <c r="Q40" s="24"/>
      <c r="R40" s="24"/>
    </row>
    <row r="41" spans="1:36">
      <c r="A41" s="30"/>
      <c r="B41" s="28"/>
      <c r="C41" s="30"/>
      <c r="D41" s="30"/>
      <c r="E41" s="30"/>
      <c r="F41" s="30"/>
      <c r="G41" s="30"/>
      <c r="H41" s="30"/>
      <c r="I41" s="30"/>
      <c r="J41" s="30"/>
      <c r="K41" s="30"/>
      <c r="L41" s="30"/>
      <c r="M41" s="30"/>
      <c r="N41" s="31"/>
      <c r="O41" s="24"/>
      <c r="P41" s="24"/>
      <c r="Q41" s="24"/>
      <c r="R41" s="24"/>
    </row>
    <row r="42" spans="1:36" ht="15.75" thickBot="1">
      <c r="A42" s="30"/>
      <c r="B42" s="35"/>
      <c r="C42" s="29"/>
      <c r="D42" s="29"/>
      <c r="E42" s="29"/>
      <c r="F42" s="29"/>
      <c r="G42" s="29"/>
      <c r="H42" s="29"/>
      <c r="I42" s="29"/>
      <c r="J42" s="29"/>
      <c r="K42" s="29"/>
      <c r="L42" s="29"/>
      <c r="M42" s="29"/>
      <c r="N42" s="36"/>
      <c r="O42" s="24"/>
      <c r="P42" s="24"/>
      <c r="Q42" s="24"/>
      <c r="R42" s="24"/>
    </row>
    <row r="43" spans="1:36">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row>
    <row r="44" spans="1:36" ht="15.75" thickBo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row>
    <row r="45" spans="1:36" ht="15.75" thickBot="1">
      <c r="A45" s="30"/>
      <c r="B45" s="25"/>
      <c r="C45" s="26"/>
      <c r="D45" s="26"/>
      <c r="E45" s="26"/>
      <c r="F45" s="26"/>
      <c r="G45" s="26"/>
      <c r="H45" s="26"/>
      <c r="I45" s="26"/>
      <c r="J45" s="26"/>
      <c r="K45" s="26"/>
      <c r="L45" s="26"/>
      <c r="M45" s="26"/>
      <c r="N45" s="27"/>
      <c r="O45" s="24"/>
      <c r="P45" s="24"/>
      <c r="Q45" s="24"/>
      <c r="R45" s="24"/>
    </row>
    <row r="46" spans="1:36" ht="19.5" thickBot="1">
      <c r="A46" s="30"/>
      <c r="B46" s="39"/>
      <c r="C46" s="22" t="s">
        <v>114</v>
      </c>
      <c r="D46" s="40"/>
      <c r="E46" s="30"/>
      <c r="F46" s="30"/>
      <c r="G46" s="30"/>
      <c r="H46" s="30"/>
      <c r="I46" s="30"/>
      <c r="J46" s="30"/>
      <c r="K46" s="30"/>
      <c r="L46" s="30"/>
      <c r="M46" s="30"/>
      <c r="N46" s="31"/>
      <c r="O46" s="24"/>
      <c r="P46" s="24"/>
      <c r="Q46" s="24"/>
      <c r="R46" s="24"/>
    </row>
    <row r="47" spans="1:36" ht="19.5" thickBot="1">
      <c r="A47" s="30"/>
      <c r="B47" s="39"/>
      <c r="C47" s="37"/>
      <c r="D47" s="32" t="s">
        <v>51</v>
      </c>
      <c r="E47" s="30"/>
      <c r="F47" s="30"/>
      <c r="G47" s="30"/>
      <c r="H47" s="30"/>
      <c r="I47" s="30"/>
      <c r="J47" s="30"/>
      <c r="K47" s="30"/>
      <c r="L47" s="30"/>
      <c r="M47" s="30"/>
      <c r="N47" s="31"/>
      <c r="O47" s="24"/>
      <c r="P47" s="24"/>
      <c r="Q47" s="24"/>
      <c r="R47" s="24"/>
    </row>
    <row r="48" spans="1:36" ht="15.75" thickBot="1">
      <c r="A48" s="30"/>
      <c r="B48" s="39"/>
      <c r="C48" s="23" t="s">
        <v>91</v>
      </c>
      <c r="D48" s="33">
        <f>COUNTIF('Data Collection'!N2:N51,"All food prepared in an on-site kitchen")</f>
        <v>0</v>
      </c>
      <c r="E48" s="30"/>
      <c r="F48" s="30"/>
      <c r="G48" s="30"/>
      <c r="H48" s="30"/>
      <c r="I48" s="30"/>
      <c r="J48" s="30"/>
      <c r="K48" s="30"/>
      <c r="L48" s="30"/>
      <c r="M48" s="30"/>
      <c r="N48" s="31"/>
      <c r="O48" s="24"/>
      <c r="P48" s="24"/>
      <c r="Q48" s="24"/>
      <c r="R48" s="24"/>
    </row>
    <row r="49" spans="1:18" ht="15.75" thickBot="1">
      <c r="A49" s="30"/>
      <c r="B49" s="39"/>
      <c r="C49" s="23" t="s">
        <v>89</v>
      </c>
      <c r="D49" s="33">
        <f>COUNTIF('Data Collection'!N2:N51,"All food prepared off site")</f>
        <v>0</v>
      </c>
      <c r="E49" s="30"/>
      <c r="F49" s="30"/>
      <c r="G49" s="30"/>
      <c r="H49" s="30"/>
      <c r="I49" s="30"/>
      <c r="J49" s="30"/>
      <c r="K49" s="30"/>
      <c r="L49" s="30"/>
      <c r="M49" s="30"/>
      <c r="N49" s="31"/>
      <c r="O49" s="24"/>
      <c r="P49" s="24"/>
      <c r="Q49" s="24"/>
      <c r="R49" s="24"/>
    </row>
    <row r="50" spans="1:18" ht="15.75" thickBot="1">
      <c r="A50" s="30"/>
      <c r="B50" s="39"/>
      <c r="C50" s="23" t="s">
        <v>90</v>
      </c>
      <c r="D50" s="33">
        <f>COUNTIF('Data Collection'!N2:N51,"Combination of both")</f>
        <v>0</v>
      </c>
      <c r="E50" s="30"/>
      <c r="F50" s="30"/>
      <c r="G50" s="30"/>
      <c r="H50" s="30"/>
      <c r="I50" s="30"/>
      <c r="J50" s="30"/>
      <c r="K50" s="30"/>
      <c r="L50" s="30"/>
      <c r="M50" s="30"/>
      <c r="N50" s="31"/>
      <c r="O50" s="24"/>
      <c r="P50" s="24"/>
      <c r="Q50" s="24"/>
      <c r="R50" s="24"/>
    </row>
    <row r="51" spans="1:18" ht="15.75" thickBot="1">
      <c r="A51" s="30"/>
      <c r="B51" s="39"/>
      <c r="C51" s="23" t="s">
        <v>42</v>
      </c>
      <c r="D51" s="33">
        <f>COUNTIF('Data Collection'!N2:N51,"Other")</f>
        <v>0</v>
      </c>
      <c r="E51" s="30"/>
      <c r="F51" s="30"/>
      <c r="G51" s="30"/>
      <c r="H51" s="30"/>
      <c r="I51" s="30"/>
      <c r="J51" s="30"/>
      <c r="K51" s="30"/>
      <c r="L51" s="30"/>
      <c r="M51" s="30"/>
      <c r="N51" s="31"/>
      <c r="O51" s="24"/>
      <c r="P51" s="24"/>
      <c r="Q51" s="24"/>
      <c r="R51" s="24"/>
    </row>
    <row r="52" spans="1:18" ht="15.75" thickBot="1">
      <c r="A52" s="30"/>
      <c r="B52" s="39"/>
      <c r="C52" s="30"/>
      <c r="D52" s="34"/>
      <c r="E52" s="30"/>
      <c r="F52" s="30"/>
      <c r="G52" s="30"/>
      <c r="H52" s="30"/>
      <c r="I52" s="30"/>
      <c r="J52" s="30"/>
      <c r="K52" s="30"/>
      <c r="L52" s="30"/>
      <c r="M52" s="30"/>
      <c r="N52" s="31"/>
      <c r="O52" s="24"/>
      <c r="P52" s="24"/>
      <c r="Q52" s="24"/>
      <c r="R52" s="24"/>
    </row>
    <row r="53" spans="1:18" ht="15.75" thickBot="1">
      <c r="A53" s="30"/>
      <c r="B53" s="39"/>
      <c r="C53" s="38" t="s">
        <v>108</v>
      </c>
      <c r="D53" s="33">
        <f>SUM(D48:D51)</f>
        <v>0</v>
      </c>
      <c r="E53" s="30"/>
      <c r="F53" s="30"/>
      <c r="G53" s="30"/>
      <c r="H53" s="30"/>
      <c r="I53" s="30"/>
      <c r="J53" s="30"/>
      <c r="K53" s="30"/>
      <c r="L53" s="30"/>
      <c r="M53" s="30"/>
      <c r="N53" s="31"/>
      <c r="O53" s="24"/>
      <c r="P53" s="24"/>
      <c r="Q53" s="24"/>
      <c r="R53" s="24"/>
    </row>
    <row r="54" spans="1:18">
      <c r="A54" s="30"/>
      <c r="B54" s="28"/>
      <c r="C54" s="51"/>
      <c r="D54" s="48"/>
      <c r="E54" s="30"/>
      <c r="F54" s="30"/>
      <c r="G54" s="30"/>
      <c r="H54" s="30"/>
      <c r="I54" s="30"/>
      <c r="J54" s="30"/>
      <c r="K54" s="30"/>
      <c r="L54" s="30"/>
      <c r="M54" s="30"/>
      <c r="N54" s="31"/>
      <c r="O54" s="24"/>
      <c r="P54" s="24"/>
      <c r="Q54" s="24"/>
      <c r="R54" s="24"/>
    </row>
    <row r="55" spans="1:18">
      <c r="A55" s="30"/>
      <c r="B55" s="28"/>
      <c r="C55" s="47"/>
      <c r="D55" s="48"/>
      <c r="E55" s="30"/>
      <c r="F55" s="30"/>
      <c r="G55" s="30"/>
      <c r="H55" s="30"/>
      <c r="I55" s="30"/>
      <c r="J55" s="30"/>
      <c r="K55" s="30"/>
      <c r="L55" s="30"/>
      <c r="M55" s="30"/>
      <c r="N55" s="31"/>
      <c r="O55" s="24"/>
      <c r="P55" s="24"/>
      <c r="Q55" s="24"/>
      <c r="R55" s="24"/>
    </row>
    <row r="56" spans="1:18">
      <c r="A56" s="30"/>
      <c r="B56" s="28"/>
      <c r="C56" s="47"/>
      <c r="D56" s="48"/>
      <c r="E56" s="30"/>
      <c r="F56" s="30"/>
      <c r="G56" s="30"/>
      <c r="H56" s="30"/>
      <c r="I56" s="30"/>
      <c r="J56" s="30"/>
      <c r="K56" s="30"/>
      <c r="L56" s="30"/>
      <c r="M56" s="30"/>
      <c r="N56" s="31"/>
      <c r="O56" s="24"/>
      <c r="P56" s="24"/>
      <c r="Q56" s="24"/>
      <c r="R56" s="24"/>
    </row>
    <row r="57" spans="1:18">
      <c r="A57" s="30"/>
      <c r="B57" s="28"/>
      <c r="C57" s="47"/>
      <c r="D57" s="48"/>
      <c r="E57" s="30"/>
      <c r="F57" s="30"/>
      <c r="G57" s="30"/>
      <c r="H57" s="30"/>
      <c r="I57" s="30"/>
      <c r="J57" s="30"/>
      <c r="K57" s="30"/>
      <c r="L57" s="30"/>
      <c r="M57" s="30"/>
      <c r="N57" s="31"/>
      <c r="O57" s="24"/>
      <c r="P57" s="24"/>
      <c r="Q57" s="24"/>
      <c r="R57" s="24"/>
    </row>
    <row r="58" spans="1:18">
      <c r="A58" s="30"/>
      <c r="B58" s="28"/>
      <c r="C58" s="47"/>
      <c r="D58" s="48"/>
      <c r="E58" s="30"/>
      <c r="F58" s="30"/>
      <c r="G58" s="30"/>
      <c r="H58" s="30"/>
      <c r="I58" s="30"/>
      <c r="J58" s="30"/>
      <c r="K58" s="30"/>
      <c r="L58" s="30"/>
      <c r="M58" s="30"/>
      <c r="N58" s="31"/>
      <c r="O58" s="24"/>
      <c r="P58" s="24"/>
      <c r="Q58" s="24"/>
      <c r="R58" s="24"/>
    </row>
    <row r="59" spans="1:18">
      <c r="A59" s="30"/>
      <c r="B59" s="28"/>
      <c r="C59" s="47"/>
      <c r="D59" s="48"/>
      <c r="E59" s="30"/>
      <c r="F59" s="30"/>
      <c r="G59" s="30"/>
      <c r="H59" s="30"/>
      <c r="I59" s="30"/>
      <c r="J59" s="30"/>
      <c r="K59" s="30"/>
      <c r="L59" s="30"/>
      <c r="M59" s="30"/>
      <c r="N59" s="31"/>
      <c r="O59" s="24"/>
      <c r="P59" s="24"/>
      <c r="Q59" s="24"/>
      <c r="R59" s="24"/>
    </row>
    <row r="60" spans="1:18">
      <c r="A60" s="30"/>
      <c r="B60" s="28"/>
      <c r="C60" s="47"/>
      <c r="D60" s="48"/>
      <c r="E60" s="30"/>
      <c r="F60" s="30"/>
      <c r="G60" s="30"/>
      <c r="H60" s="30"/>
      <c r="I60" s="30"/>
      <c r="J60" s="30"/>
      <c r="K60" s="30"/>
      <c r="L60" s="30"/>
      <c r="M60" s="30"/>
      <c r="N60" s="31"/>
      <c r="O60" s="24"/>
      <c r="P60" s="24"/>
      <c r="Q60" s="24"/>
      <c r="R60" s="24"/>
    </row>
    <row r="61" spans="1:18">
      <c r="A61" s="30"/>
      <c r="B61" s="28"/>
      <c r="C61" s="47"/>
      <c r="D61" s="48"/>
      <c r="E61" s="30"/>
      <c r="F61" s="30"/>
      <c r="G61" s="30"/>
      <c r="H61" s="30"/>
      <c r="I61" s="30"/>
      <c r="J61" s="30"/>
      <c r="K61" s="30"/>
      <c r="L61" s="30"/>
      <c r="M61" s="30"/>
      <c r="N61" s="31"/>
      <c r="O61" s="24"/>
      <c r="P61" s="24"/>
      <c r="Q61" s="24"/>
      <c r="R61" s="24"/>
    </row>
    <row r="62" spans="1:18">
      <c r="A62" s="30"/>
      <c r="B62" s="28"/>
      <c r="C62" s="47"/>
      <c r="D62" s="48"/>
      <c r="E62" s="30"/>
      <c r="F62" s="30"/>
      <c r="G62" s="30"/>
      <c r="H62" s="30"/>
      <c r="I62" s="30"/>
      <c r="J62" s="30"/>
      <c r="K62" s="30"/>
      <c r="L62" s="30"/>
      <c r="M62" s="30"/>
      <c r="N62" s="31"/>
      <c r="O62" s="24"/>
      <c r="P62" s="24"/>
      <c r="Q62" s="24"/>
      <c r="R62" s="24"/>
    </row>
    <row r="63" spans="1:18">
      <c r="A63" s="30"/>
      <c r="B63" s="28"/>
      <c r="C63" s="47"/>
      <c r="D63" s="48"/>
      <c r="E63" s="30"/>
      <c r="F63" s="30"/>
      <c r="G63" s="30"/>
      <c r="H63" s="30"/>
      <c r="I63" s="30"/>
      <c r="J63" s="30"/>
      <c r="K63" s="30"/>
      <c r="L63" s="30"/>
      <c r="M63" s="30"/>
      <c r="N63" s="31"/>
      <c r="O63" s="24"/>
      <c r="P63" s="24"/>
      <c r="Q63" s="24"/>
      <c r="R63" s="24"/>
    </row>
    <row r="64" spans="1:18">
      <c r="A64" s="30"/>
      <c r="B64" s="28"/>
      <c r="C64" s="30"/>
      <c r="D64" s="30"/>
      <c r="E64" s="30"/>
      <c r="F64" s="30"/>
      <c r="G64" s="30"/>
      <c r="H64" s="30"/>
      <c r="I64" s="30"/>
      <c r="J64" s="30"/>
      <c r="K64" s="30"/>
      <c r="L64" s="30"/>
      <c r="M64" s="30"/>
      <c r="N64" s="31"/>
      <c r="O64" s="24"/>
      <c r="P64" s="24"/>
      <c r="Q64" s="24"/>
      <c r="R64" s="24"/>
    </row>
    <row r="65" spans="1:18" ht="15.75" thickBot="1">
      <c r="A65" s="30"/>
      <c r="B65" s="35"/>
      <c r="C65" s="29"/>
      <c r="D65" s="29"/>
      <c r="E65" s="29"/>
      <c r="F65" s="29"/>
      <c r="G65" s="29"/>
      <c r="H65" s="29"/>
      <c r="I65" s="29"/>
      <c r="J65" s="29"/>
      <c r="K65" s="29"/>
      <c r="L65" s="29"/>
      <c r="M65" s="29"/>
      <c r="N65" s="36"/>
      <c r="O65" s="24"/>
      <c r="P65" s="24"/>
      <c r="Q65" s="24"/>
      <c r="R65" s="24"/>
    </row>
    <row r="66" spans="1:18">
      <c r="A66" s="30"/>
      <c r="B66" s="30"/>
      <c r="C66" s="30"/>
      <c r="D66" s="30"/>
      <c r="E66" s="30"/>
      <c r="F66" s="30"/>
      <c r="G66" s="30"/>
      <c r="H66" s="30"/>
      <c r="I66" s="30"/>
      <c r="J66" s="30"/>
      <c r="K66" s="30"/>
      <c r="L66" s="30"/>
      <c r="M66" s="30"/>
      <c r="N66" s="30"/>
      <c r="O66" s="24"/>
      <c r="P66" s="24"/>
      <c r="Q66" s="24"/>
      <c r="R66" s="24"/>
    </row>
    <row r="67" spans="1:18" ht="15.75" thickBot="1">
      <c r="A67" s="24"/>
      <c r="B67" s="24"/>
      <c r="C67" s="24"/>
      <c r="D67" s="24"/>
      <c r="E67" s="24"/>
      <c r="F67" s="24"/>
      <c r="G67" s="24"/>
      <c r="H67" s="24"/>
      <c r="I67" s="24"/>
      <c r="J67" s="24"/>
      <c r="K67" s="24"/>
      <c r="L67" s="24"/>
      <c r="M67" s="24"/>
      <c r="N67" s="24"/>
      <c r="O67" s="24"/>
    </row>
    <row r="68" spans="1:18" ht="15.75" thickBot="1">
      <c r="A68" s="30"/>
      <c r="B68" s="25"/>
      <c r="C68" s="26"/>
      <c r="D68" s="26"/>
      <c r="E68" s="26"/>
      <c r="F68" s="26"/>
      <c r="G68" s="26"/>
      <c r="H68" s="26"/>
      <c r="I68" s="26"/>
      <c r="J68" s="26"/>
      <c r="K68" s="26"/>
      <c r="L68" s="26"/>
      <c r="M68" s="26"/>
      <c r="N68" s="27"/>
      <c r="O68" s="24"/>
      <c r="P68" s="24"/>
      <c r="Q68" s="24"/>
      <c r="R68" s="24"/>
    </row>
    <row r="69" spans="1:18" ht="19.5" thickBot="1">
      <c r="A69" s="30"/>
      <c r="B69" s="39"/>
      <c r="C69" s="22" t="s">
        <v>113</v>
      </c>
      <c r="D69" s="40"/>
      <c r="E69" s="30"/>
      <c r="F69" s="30"/>
      <c r="G69" s="30"/>
      <c r="H69" s="30"/>
      <c r="I69" s="30"/>
      <c r="J69" s="30"/>
      <c r="K69" s="30"/>
      <c r="L69" s="30"/>
      <c r="M69" s="30"/>
      <c r="N69" s="31"/>
      <c r="O69" s="24"/>
      <c r="P69" s="24"/>
      <c r="Q69" s="24"/>
      <c r="R69" s="24"/>
    </row>
    <row r="70" spans="1:18" ht="19.5" thickBot="1">
      <c r="A70" s="30"/>
      <c r="B70" s="39"/>
      <c r="C70" s="37"/>
      <c r="D70" s="32" t="s">
        <v>51</v>
      </c>
      <c r="E70" s="30"/>
      <c r="F70" s="30"/>
      <c r="G70" s="30"/>
      <c r="H70" s="30"/>
      <c r="I70" s="30"/>
      <c r="J70" s="30"/>
      <c r="K70" s="30"/>
      <c r="L70" s="30"/>
      <c r="M70" s="30"/>
      <c r="N70" s="31"/>
      <c r="O70" s="24"/>
      <c r="P70" s="24"/>
      <c r="Q70" s="24"/>
      <c r="R70" s="24"/>
    </row>
    <row r="71" spans="1:18" ht="15.75" thickBot="1">
      <c r="A71" s="30"/>
      <c r="B71" s="39"/>
      <c r="C71" s="23" t="s">
        <v>94</v>
      </c>
      <c r="D71" s="33">
        <f>COUNTIF('Data Collection'!O2:O51,"Contracted out)")</f>
        <v>0</v>
      </c>
      <c r="E71" s="30"/>
      <c r="F71" s="30"/>
      <c r="G71" s="30"/>
      <c r="H71" s="30"/>
      <c r="I71" s="30"/>
      <c r="J71" s="30"/>
      <c r="K71" s="30"/>
      <c r="L71" s="30"/>
      <c r="M71" s="30"/>
      <c r="N71" s="31"/>
      <c r="O71" s="24"/>
      <c r="P71" s="24"/>
      <c r="Q71" s="24"/>
      <c r="R71" s="24"/>
    </row>
    <row r="72" spans="1:18" ht="15.75" thickBot="1">
      <c r="A72" s="30"/>
      <c r="B72" s="39"/>
      <c r="C72" s="23" t="s">
        <v>95</v>
      </c>
      <c r="D72" s="33">
        <f>COUNTIF('Data Collection'!O2:O51,"Wholesaler/distributor")</f>
        <v>0</v>
      </c>
      <c r="E72" s="30"/>
      <c r="F72" s="30"/>
      <c r="G72" s="30"/>
      <c r="H72" s="30"/>
      <c r="I72" s="30"/>
      <c r="J72" s="30"/>
      <c r="K72" s="30"/>
      <c r="L72" s="30"/>
      <c r="M72" s="30"/>
      <c r="N72" s="31"/>
      <c r="O72" s="24"/>
      <c r="P72" s="24"/>
      <c r="Q72" s="24"/>
      <c r="R72" s="24"/>
    </row>
    <row r="73" spans="1:18" ht="15.75" thickBot="1">
      <c r="A73" s="30"/>
      <c r="B73" s="39"/>
      <c r="C73" s="23" t="s">
        <v>96</v>
      </c>
      <c r="D73" s="33">
        <f>COUNTIF('Data Collection'!O2:O51,"Direct from producers")</f>
        <v>0</v>
      </c>
      <c r="E73" s="30"/>
      <c r="F73" s="30"/>
      <c r="G73" s="30"/>
      <c r="H73" s="30"/>
      <c r="I73" s="30"/>
      <c r="J73" s="30"/>
      <c r="K73" s="30"/>
      <c r="L73" s="30"/>
      <c r="M73" s="30"/>
      <c r="N73" s="31"/>
      <c r="O73" s="24"/>
      <c r="P73" s="24"/>
      <c r="Q73" s="24"/>
      <c r="R73" s="24"/>
    </row>
    <row r="74" spans="1:18" ht="15.75" thickBot="1">
      <c r="A74" s="30"/>
      <c r="B74" s="39"/>
      <c r="C74" s="23" t="s">
        <v>97</v>
      </c>
      <c r="D74" s="33">
        <f>COUNTIF('Data Collection'!O2:O51,"Combination of above")</f>
        <v>0</v>
      </c>
      <c r="E74" s="30"/>
      <c r="F74" s="30"/>
      <c r="G74" s="30"/>
      <c r="H74" s="30"/>
      <c r="I74" s="30"/>
      <c r="J74" s="30"/>
      <c r="K74" s="30"/>
      <c r="L74" s="30"/>
      <c r="M74" s="30"/>
      <c r="N74" s="31"/>
      <c r="O74" s="24"/>
      <c r="P74" s="24"/>
      <c r="Q74" s="24"/>
      <c r="R74" s="24"/>
    </row>
    <row r="75" spans="1:18" ht="15.75" thickBot="1">
      <c r="A75" s="30"/>
      <c r="B75" s="39"/>
      <c r="C75" s="23" t="s">
        <v>42</v>
      </c>
      <c r="D75" s="33">
        <f>COUNTIF('Data Collection'!O2:O51,"Other")</f>
        <v>0</v>
      </c>
      <c r="E75" s="30"/>
      <c r="F75" s="30"/>
      <c r="G75" s="30"/>
      <c r="H75" s="30"/>
      <c r="I75" s="30"/>
      <c r="J75" s="30"/>
      <c r="K75" s="30"/>
      <c r="L75" s="30"/>
      <c r="M75" s="30"/>
      <c r="N75" s="31"/>
      <c r="O75" s="24"/>
      <c r="P75" s="24"/>
      <c r="Q75" s="24"/>
      <c r="R75" s="24"/>
    </row>
    <row r="76" spans="1:18" ht="15.75" thickBot="1">
      <c r="A76" s="30"/>
      <c r="B76" s="39"/>
      <c r="C76" s="30"/>
      <c r="D76" s="34"/>
      <c r="E76" s="30"/>
      <c r="F76" s="30"/>
      <c r="G76" s="30"/>
      <c r="H76" s="30"/>
      <c r="I76" s="30"/>
      <c r="J76" s="30"/>
      <c r="K76" s="30"/>
      <c r="L76" s="30"/>
      <c r="M76" s="30"/>
      <c r="N76" s="31"/>
      <c r="O76" s="24"/>
      <c r="P76" s="24"/>
      <c r="Q76" s="24"/>
      <c r="R76" s="24"/>
    </row>
    <row r="77" spans="1:18" ht="15.75" thickBot="1">
      <c r="A77" s="30"/>
      <c r="B77" s="39"/>
      <c r="C77" s="38" t="s">
        <v>53</v>
      </c>
      <c r="D77" s="33">
        <f>SUM(D71:D75)</f>
        <v>0</v>
      </c>
      <c r="E77" s="30"/>
      <c r="F77" s="30"/>
      <c r="G77" s="30"/>
      <c r="H77" s="30"/>
      <c r="I77" s="30"/>
      <c r="J77" s="30"/>
      <c r="K77" s="30"/>
      <c r="L77" s="30"/>
      <c r="M77" s="30"/>
      <c r="N77" s="31"/>
      <c r="O77" s="24"/>
      <c r="P77" s="24"/>
      <c r="Q77" s="24"/>
      <c r="R77" s="24"/>
    </row>
    <row r="78" spans="1:18">
      <c r="A78" s="30"/>
      <c r="B78" s="28"/>
      <c r="C78" s="51"/>
      <c r="D78" s="48"/>
      <c r="E78" s="30"/>
      <c r="F78" s="30"/>
      <c r="G78" s="30"/>
      <c r="H78" s="30"/>
      <c r="I78" s="30"/>
      <c r="J78" s="30"/>
      <c r="K78" s="30"/>
      <c r="L78" s="30"/>
      <c r="M78" s="30"/>
      <c r="N78" s="31"/>
      <c r="O78" s="24"/>
      <c r="P78" s="24"/>
      <c r="Q78" s="24"/>
      <c r="R78" s="24"/>
    </row>
    <row r="79" spans="1:18">
      <c r="A79" s="30"/>
      <c r="B79" s="28"/>
      <c r="C79" s="47"/>
      <c r="D79" s="48"/>
      <c r="E79" s="30"/>
      <c r="F79" s="30"/>
      <c r="G79" s="30"/>
      <c r="H79" s="30"/>
      <c r="I79" s="30"/>
      <c r="J79" s="30"/>
      <c r="K79" s="30"/>
      <c r="L79" s="30"/>
      <c r="M79" s="30"/>
      <c r="N79" s="31"/>
      <c r="O79" s="24"/>
      <c r="P79" s="24"/>
      <c r="Q79" s="24"/>
      <c r="R79" s="24"/>
    </row>
    <row r="80" spans="1:18">
      <c r="A80" s="30"/>
      <c r="B80" s="28"/>
      <c r="C80" s="47"/>
      <c r="D80" s="48"/>
      <c r="E80" s="30"/>
      <c r="F80" s="30"/>
      <c r="G80" s="30"/>
      <c r="H80" s="30"/>
      <c r="I80" s="30"/>
      <c r="J80" s="30"/>
      <c r="K80" s="30"/>
      <c r="L80" s="30"/>
      <c r="M80" s="30"/>
      <c r="N80" s="31"/>
      <c r="O80" s="24"/>
      <c r="P80" s="24"/>
      <c r="Q80" s="24"/>
      <c r="R80" s="24"/>
    </row>
    <row r="81" spans="1:36">
      <c r="A81" s="30"/>
      <c r="B81" s="28"/>
      <c r="C81" s="47"/>
      <c r="D81" s="48"/>
      <c r="E81" s="30"/>
      <c r="F81" s="30"/>
      <c r="G81" s="30"/>
      <c r="H81" s="30"/>
      <c r="I81" s="30"/>
      <c r="J81" s="30"/>
      <c r="K81" s="30"/>
      <c r="L81" s="30"/>
      <c r="M81" s="30"/>
      <c r="N81" s="31"/>
      <c r="O81" s="24"/>
      <c r="P81" s="24"/>
      <c r="Q81" s="24"/>
      <c r="R81" s="24"/>
    </row>
    <row r="82" spans="1:36">
      <c r="A82" s="30"/>
      <c r="B82" s="28"/>
      <c r="C82" s="47"/>
      <c r="D82" s="48"/>
      <c r="E82" s="30"/>
      <c r="F82" s="30"/>
      <c r="G82" s="30"/>
      <c r="H82" s="30"/>
      <c r="I82" s="30"/>
      <c r="J82" s="30"/>
      <c r="K82" s="30"/>
      <c r="L82" s="30"/>
      <c r="M82" s="30"/>
      <c r="N82" s="31"/>
      <c r="O82" s="24"/>
      <c r="P82" s="24"/>
      <c r="Q82" s="24"/>
      <c r="R82" s="24"/>
    </row>
    <row r="83" spans="1:36">
      <c r="A83" s="30"/>
      <c r="B83" s="28"/>
      <c r="C83" s="47"/>
      <c r="D83" s="48"/>
      <c r="E83" s="30"/>
      <c r="F83" s="30"/>
      <c r="G83" s="30"/>
      <c r="H83" s="30"/>
      <c r="I83" s="30"/>
      <c r="J83" s="30"/>
      <c r="K83" s="30"/>
      <c r="L83" s="30"/>
      <c r="M83" s="30"/>
      <c r="N83" s="31"/>
      <c r="O83" s="24"/>
      <c r="P83" s="24"/>
      <c r="Q83" s="24"/>
      <c r="R83" s="24"/>
    </row>
    <row r="84" spans="1:36">
      <c r="A84" s="30"/>
      <c r="B84" s="28"/>
      <c r="C84" s="47"/>
      <c r="D84" s="48"/>
      <c r="E84" s="30"/>
      <c r="F84" s="30"/>
      <c r="G84" s="30"/>
      <c r="H84" s="30"/>
      <c r="I84" s="30"/>
      <c r="J84" s="30"/>
      <c r="K84" s="30"/>
      <c r="L84" s="30"/>
      <c r="M84" s="30"/>
      <c r="N84" s="31"/>
      <c r="O84" s="24"/>
      <c r="P84" s="24"/>
      <c r="Q84" s="24"/>
      <c r="R84" s="24"/>
    </row>
    <row r="85" spans="1:36">
      <c r="A85" s="30"/>
      <c r="B85" s="28"/>
      <c r="C85" s="47"/>
      <c r="D85" s="48"/>
      <c r="E85" s="30"/>
      <c r="F85" s="30"/>
      <c r="G85" s="30"/>
      <c r="H85" s="30"/>
      <c r="I85" s="30"/>
      <c r="J85" s="30"/>
      <c r="K85" s="30"/>
      <c r="L85" s="30"/>
      <c r="M85" s="30"/>
      <c r="N85" s="31"/>
      <c r="O85" s="24"/>
      <c r="P85" s="24"/>
      <c r="Q85" s="24"/>
      <c r="R85" s="24"/>
    </row>
    <row r="86" spans="1:36">
      <c r="A86" s="30"/>
      <c r="B86" s="28"/>
      <c r="C86" s="47"/>
      <c r="D86" s="48"/>
      <c r="E86" s="30"/>
      <c r="F86" s="30"/>
      <c r="G86" s="30"/>
      <c r="H86" s="30"/>
      <c r="I86" s="30"/>
      <c r="J86" s="30"/>
      <c r="K86" s="30"/>
      <c r="L86" s="30"/>
      <c r="M86" s="30"/>
      <c r="N86" s="31"/>
      <c r="O86" s="24"/>
      <c r="P86" s="24"/>
      <c r="Q86" s="24"/>
      <c r="R86" s="24"/>
    </row>
    <row r="87" spans="1:36">
      <c r="A87" s="30"/>
      <c r="B87" s="28"/>
      <c r="C87" s="30"/>
      <c r="D87" s="30"/>
      <c r="E87" s="30"/>
      <c r="F87" s="30"/>
      <c r="G87" s="30"/>
      <c r="H87" s="30"/>
      <c r="I87" s="30"/>
      <c r="J87" s="30"/>
      <c r="K87" s="30"/>
      <c r="L87" s="30"/>
      <c r="M87" s="30"/>
      <c r="N87" s="31"/>
      <c r="O87" s="24"/>
      <c r="P87" s="24"/>
      <c r="Q87" s="24"/>
      <c r="R87" s="24"/>
    </row>
    <row r="88" spans="1:36" ht="15.75" thickBot="1">
      <c r="A88" s="30"/>
      <c r="B88" s="35"/>
      <c r="C88" s="29"/>
      <c r="D88" s="29"/>
      <c r="E88" s="29"/>
      <c r="F88" s="29"/>
      <c r="G88" s="29"/>
      <c r="H88" s="29"/>
      <c r="I88" s="29"/>
      <c r="J88" s="29"/>
      <c r="K88" s="29"/>
      <c r="L88" s="29"/>
      <c r="M88" s="29"/>
      <c r="N88" s="36"/>
      <c r="O88" s="24"/>
      <c r="P88" s="24"/>
      <c r="Q88" s="24"/>
      <c r="R88" s="24"/>
    </row>
    <row r="89" spans="1:36">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row>
    <row r="90" spans="1:36">
      <c r="A90" s="24"/>
      <c r="B90" s="24"/>
      <c r="C90" s="24"/>
      <c r="D90" s="24"/>
      <c r="E90" s="24"/>
      <c r="F90" s="24"/>
      <c r="G90" s="24"/>
      <c r="H90" s="24"/>
      <c r="I90" s="24"/>
      <c r="J90" s="24"/>
      <c r="K90" s="24"/>
      <c r="L90" s="24"/>
      <c r="M90" s="24"/>
      <c r="N90" s="24"/>
      <c r="O90" s="24"/>
    </row>
    <row r="91" spans="1:36">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row>
    <row r="92" spans="1:36">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row>
    <row r="93" spans="1:36" ht="15.75" thickBo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row>
    <row r="94" spans="1:36" ht="15.75" thickBot="1">
      <c r="A94" s="24"/>
      <c r="B94" s="25"/>
      <c r="C94" s="26"/>
      <c r="D94" s="26"/>
      <c r="E94" s="26"/>
      <c r="F94" s="26"/>
      <c r="G94" s="26"/>
      <c r="H94" s="26"/>
      <c r="I94" s="26"/>
      <c r="J94" s="26"/>
      <c r="K94" s="26"/>
      <c r="L94" s="26"/>
      <c r="M94" s="26"/>
      <c r="N94" s="27"/>
      <c r="O94" s="24"/>
      <c r="P94" s="24"/>
      <c r="Q94" s="24"/>
      <c r="R94" s="24"/>
      <c r="S94" s="24"/>
      <c r="T94" s="24"/>
      <c r="U94" s="24"/>
      <c r="V94" s="24"/>
      <c r="W94" s="24"/>
      <c r="X94" s="24"/>
      <c r="Y94" s="24"/>
      <c r="Z94" s="24"/>
      <c r="AA94" s="24"/>
      <c r="AB94" s="24"/>
      <c r="AC94" s="24"/>
      <c r="AD94" s="24"/>
      <c r="AE94" s="24"/>
      <c r="AF94" s="24"/>
      <c r="AG94" s="24"/>
      <c r="AH94" s="24"/>
      <c r="AI94" s="24"/>
      <c r="AJ94" s="24"/>
    </row>
    <row r="95" spans="1:36" ht="19.5" thickBot="1">
      <c r="A95" s="24"/>
      <c r="B95" s="39"/>
      <c r="C95" s="72" t="s">
        <v>111</v>
      </c>
      <c r="D95" s="73"/>
      <c r="E95" s="30"/>
      <c r="F95" s="30"/>
      <c r="G95" s="30"/>
      <c r="H95" s="30"/>
      <c r="I95" s="30"/>
      <c r="J95" s="30"/>
      <c r="K95" s="30"/>
      <c r="L95" s="30"/>
      <c r="M95" s="30"/>
      <c r="N95" s="31"/>
      <c r="O95" s="24"/>
      <c r="P95" s="24"/>
      <c r="Q95" s="24"/>
      <c r="R95" s="24"/>
      <c r="S95" s="24"/>
      <c r="T95" s="24"/>
      <c r="U95" s="24"/>
      <c r="V95" s="24"/>
      <c r="W95" s="24"/>
      <c r="X95" s="24"/>
      <c r="Y95" s="24"/>
      <c r="Z95" s="24"/>
      <c r="AA95" s="24"/>
      <c r="AB95" s="24"/>
      <c r="AC95" s="24"/>
      <c r="AD95" s="24"/>
      <c r="AE95" s="24"/>
      <c r="AF95" s="24"/>
      <c r="AG95" s="24"/>
      <c r="AH95" s="24"/>
      <c r="AI95" s="24"/>
      <c r="AJ95" s="24"/>
    </row>
    <row r="96" spans="1:36" ht="19.5" thickBot="1">
      <c r="A96" s="24"/>
      <c r="B96" s="39"/>
      <c r="C96" s="37"/>
      <c r="D96" s="32" t="s">
        <v>51</v>
      </c>
      <c r="E96" s="30"/>
      <c r="F96" s="30"/>
      <c r="G96" s="30"/>
      <c r="H96" s="30"/>
      <c r="I96" s="30"/>
      <c r="J96" s="30"/>
      <c r="K96" s="30"/>
      <c r="L96" s="30"/>
      <c r="M96" s="30"/>
      <c r="N96" s="31"/>
      <c r="O96" s="24"/>
      <c r="P96" s="24"/>
      <c r="Q96" s="24"/>
      <c r="R96" s="24"/>
      <c r="S96" s="24"/>
      <c r="T96" s="24"/>
      <c r="U96" s="24"/>
      <c r="V96" s="24"/>
      <c r="W96" s="24"/>
      <c r="X96" s="24"/>
      <c r="Y96" s="24"/>
      <c r="Z96" s="24"/>
      <c r="AA96" s="24"/>
      <c r="AB96" s="24"/>
      <c r="AC96" s="24"/>
      <c r="AD96" s="24"/>
      <c r="AE96" s="24"/>
      <c r="AF96" s="24"/>
      <c r="AG96" s="24"/>
      <c r="AH96" s="24"/>
      <c r="AI96" s="24"/>
      <c r="AJ96" s="24"/>
    </row>
    <row r="97" spans="1:36" ht="15.75" thickBot="1">
      <c r="A97" s="24"/>
      <c r="B97" s="39"/>
      <c r="C97" s="23" t="s">
        <v>99</v>
      </c>
      <c r="D97" s="33">
        <f>COUNTIF('Data Collection'!P2:P51,"below £200,000")</f>
        <v>0</v>
      </c>
      <c r="E97" s="30"/>
      <c r="F97" s="30"/>
      <c r="G97" s="30"/>
      <c r="H97" s="30"/>
      <c r="I97" s="30"/>
      <c r="J97" s="30"/>
      <c r="K97" s="30"/>
      <c r="L97" s="30"/>
      <c r="M97" s="30"/>
      <c r="N97" s="31"/>
      <c r="O97" s="24"/>
      <c r="P97" s="24"/>
      <c r="Q97" s="24"/>
      <c r="R97" s="24"/>
      <c r="S97" s="24"/>
      <c r="T97" s="24"/>
      <c r="U97" s="24"/>
      <c r="V97" s="24"/>
      <c r="W97" s="24"/>
      <c r="X97" s="24"/>
      <c r="Y97" s="24"/>
      <c r="Z97" s="24"/>
      <c r="AA97" s="24"/>
      <c r="AB97" s="24"/>
      <c r="AC97" s="24"/>
      <c r="AD97" s="24"/>
      <c r="AE97" s="24"/>
      <c r="AF97" s="24"/>
      <c r="AG97" s="24"/>
      <c r="AH97" s="24"/>
      <c r="AI97" s="24"/>
      <c r="AJ97" s="24"/>
    </row>
    <row r="98" spans="1:36" ht="15.75" thickBot="1">
      <c r="A98" s="24"/>
      <c r="B98" s="39"/>
      <c r="C98" s="23" t="s">
        <v>74</v>
      </c>
      <c r="D98" s="33">
        <f>COUNTIF('Data Collection'!P2:P51,"£200K - £500K")</f>
        <v>0</v>
      </c>
      <c r="E98" s="30"/>
      <c r="F98" s="30"/>
      <c r="G98" s="30"/>
      <c r="H98" s="30"/>
      <c r="I98" s="30"/>
      <c r="J98" s="30"/>
      <c r="K98" s="30"/>
      <c r="L98" s="30"/>
      <c r="M98" s="30"/>
      <c r="N98" s="31"/>
      <c r="O98" s="24"/>
      <c r="P98" s="24"/>
      <c r="Q98" s="24"/>
      <c r="R98" s="24"/>
      <c r="S98" s="24"/>
      <c r="T98" s="24"/>
      <c r="U98" s="24"/>
      <c r="V98" s="24"/>
      <c r="W98" s="24"/>
      <c r="X98" s="24"/>
      <c r="Y98" s="24"/>
      <c r="Z98" s="24"/>
      <c r="AA98" s="24"/>
      <c r="AB98" s="24"/>
      <c r="AC98" s="24"/>
      <c r="AD98" s="24"/>
      <c r="AE98" s="24"/>
      <c r="AF98" s="24"/>
      <c r="AG98" s="24"/>
      <c r="AH98" s="24"/>
      <c r="AI98" s="24"/>
      <c r="AJ98" s="24"/>
    </row>
    <row r="99" spans="1:36" ht="15.75" thickBot="1">
      <c r="A99" s="24"/>
      <c r="B99" s="39"/>
      <c r="C99" s="23" t="s">
        <v>72</v>
      </c>
      <c r="D99" s="33">
        <f>COUNTIF('Data Collection'!P2:P51,"£500K - £1 million")</f>
        <v>0</v>
      </c>
      <c r="E99" s="30"/>
      <c r="F99" s="30"/>
      <c r="G99" s="30"/>
      <c r="H99" s="30"/>
      <c r="I99" s="30"/>
      <c r="J99" s="30"/>
      <c r="K99" s="30"/>
      <c r="L99" s="30"/>
      <c r="M99" s="30"/>
      <c r="N99" s="31"/>
      <c r="O99" s="24"/>
      <c r="P99" s="24"/>
      <c r="Q99" s="24"/>
      <c r="R99" s="24"/>
      <c r="S99" s="24"/>
      <c r="T99" s="24"/>
      <c r="U99" s="24"/>
      <c r="V99" s="24"/>
      <c r="W99" s="24"/>
      <c r="X99" s="24"/>
      <c r="Y99" s="24"/>
      <c r="Z99" s="24"/>
      <c r="AA99" s="24"/>
      <c r="AB99" s="24"/>
      <c r="AC99" s="24"/>
      <c r="AD99" s="24"/>
      <c r="AE99" s="24"/>
      <c r="AF99" s="24"/>
      <c r="AG99" s="24"/>
      <c r="AH99" s="24"/>
      <c r="AI99" s="24"/>
      <c r="AJ99" s="24"/>
    </row>
    <row r="100" spans="1:36" ht="15.75" thickBot="1">
      <c r="A100" s="24"/>
      <c r="B100" s="39"/>
      <c r="C100" s="23" t="s">
        <v>75</v>
      </c>
      <c r="D100" s="33">
        <f>COUNTIF('Data Collection'!P2:P51,"£1 - £2 million")</f>
        <v>0</v>
      </c>
      <c r="E100" s="30"/>
      <c r="F100" s="30"/>
      <c r="G100" s="30"/>
      <c r="H100" s="30"/>
      <c r="I100" s="30"/>
      <c r="J100" s="30"/>
      <c r="K100" s="30"/>
      <c r="L100" s="30"/>
      <c r="M100" s="30"/>
      <c r="N100" s="31"/>
      <c r="O100" s="24"/>
      <c r="P100" s="24"/>
      <c r="Q100" s="24"/>
      <c r="R100" s="24"/>
      <c r="S100" s="24"/>
      <c r="T100" s="24"/>
      <c r="U100" s="24"/>
      <c r="V100" s="24"/>
      <c r="W100" s="24"/>
      <c r="X100" s="24"/>
      <c r="Y100" s="24"/>
      <c r="Z100" s="24"/>
      <c r="AA100" s="24"/>
      <c r="AB100" s="24"/>
      <c r="AC100" s="24"/>
      <c r="AD100" s="24"/>
      <c r="AE100" s="24"/>
      <c r="AF100" s="24"/>
      <c r="AG100" s="24"/>
      <c r="AH100" s="24"/>
      <c r="AI100" s="24"/>
      <c r="AJ100" s="24"/>
    </row>
    <row r="101" spans="1:36" ht="15.75" thickBot="1">
      <c r="A101" s="24"/>
      <c r="B101" s="39"/>
      <c r="C101" s="23" t="s">
        <v>110</v>
      </c>
      <c r="D101" s="33">
        <f>COUNTIF('Data Collection'!P3:P52,"£2 - £5 million")</f>
        <v>0</v>
      </c>
      <c r="E101" s="30"/>
      <c r="F101" s="30"/>
      <c r="G101" s="30"/>
      <c r="H101" s="30"/>
      <c r="I101" s="30"/>
      <c r="J101" s="30"/>
      <c r="K101" s="30"/>
      <c r="L101" s="30"/>
      <c r="M101" s="30"/>
      <c r="N101" s="31"/>
      <c r="O101" s="24"/>
      <c r="P101" s="24"/>
      <c r="Q101" s="24"/>
      <c r="R101" s="24"/>
      <c r="S101" s="24"/>
      <c r="T101" s="24"/>
      <c r="U101" s="24"/>
      <c r="V101" s="24"/>
      <c r="W101" s="24"/>
      <c r="X101" s="24"/>
      <c r="Y101" s="24"/>
      <c r="Z101" s="24"/>
      <c r="AA101" s="24"/>
      <c r="AB101" s="24"/>
      <c r="AC101" s="24"/>
      <c r="AD101" s="24"/>
      <c r="AE101" s="24"/>
      <c r="AF101" s="24"/>
      <c r="AG101" s="24"/>
      <c r="AH101" s="24"/>
      <c r="AI101" s="24"/>
      <c r="AJ101" s="24"/>
    </row>
    <row r="102" spans="1:36" ht="15.75" thickBot="1">
      <c r="A102" s="24"/>
      <c r="B102" s="39"/>
      <c r="C102" s="23" t="s">
        <v>101</v>
      </c>
      <c r="D102" s="33">
        <f>COUNTIF('Data Collection'!P4:P53,"over £5 million")</f>
        <v>0</v>
      </c>
      <c r="E102" s="30"/>
      <c r="F102" s="30"/>
      <c r="G102" s="30"/>
      <c r="H102" s="30"/>
      <c r="I102" s="30"/>
      <c r="J102" s="30"/>
      <c r="K102" s="30"/>
      <c r="L102" s="30"/>
      <c r="M102" s="30"/>
      <c r="N102" s="31"/>
      <c r="O102" s="24"/>
      <c r="P102" s="24"/>
      <c r="Q102" s="24"/>
      <c r="R102" s="24"/>
      <c r="S102" s="24"/>
      <c r="T102" s="24"/>
      <c r="U102" s="24"/>
      <c r="V102" s="24"/>
      <c r="W102" s="24"/>
      <c r="X102" s="24"/>
      <c r="Y102" s="24"/>
      <c r="Z102" s="24"/>
      <c r="AA102" s="24"/>
      <c r="AB102" s="24"/>
      <c r="AC102" s="24"/>
      <c r="AD102" s="24"/>
      <c r="AE102" s="24"/>
      <c r="AF102" s="24"/>
      <c r="AG102" s="24"/>
      <c r="AH102" s="24"/>
      <c r="AI102" s="24"/>
      <c r="AJ102" s="24"/>
    </row>
    <row r="103" spans="1:36" ht="15.75" thickBot="1">
      <c r="A103" s="24"/>
      <c r="B103" s="39"/>
      <c r="C103" s="30"/>
      <c r="D103" s="34"/>
      <c r="E103" s="30"/>
      <c r="F103" s="30"/>
      <c r="G103" s="30"/>
      <c r="H103" s="30"/>
      <c r="I103" s="30"/>
      <c r="J103" s="30"/>
      <c r="K103" s="30"/>
      <c r="L103" s="30"/>
      <c r="M103" s="30"/>
      <c r="N103" s="31"/>
      <c r="O103" s="24"/>
      <c r="P103" s="24"/>
      <c r="Q103" s="24"/>
      <c r="R103" s="24"/>
      <c r="S103" s="24"/>
      <c r="T103" s="24"/>
      <c r="U103" s="24"/>
      <c r="V103" s="24"/>
      <c r="W103" s="24"/>
      <c r="X103" s="24"/>
      <c r="Y103" s="24"/>
      <c r="Z103" s="24"/>
      <c r="AA103" s="24"/>
      <c r="AB103" s="24"/>
      <c r="AC103" s="24"/>
      <c r="AD103" s="24"/>
      <c r="AE103" s="24"/>
      <c r="AF103" s="24"/>
      <c r="AG103" s="24"/>
      <c r="AH103" s="24"/>
      <c r="AI103" s="24"/>
      <c r="AJ103" s="24"/>
    </row>
    <row r="104" spans="1:36" ht="15.75" thickBot="1">
      <c r="A104" s="24"/>
      <c r="B104" s="28"/>
      <c r="C104" s="43" t="s">
        <v>54</v>
      </c>
      <c r="D104" s="33">
        <f>SUM(D97:D102)</f>
        <v>0</v>
      </c>
      <c r="E104" s="30"/>
      <c r="F104" s="30"/>
      <c r="G104" s="30"/>
      <c r="H104" s="30"/>
      <c r="I104" s="30"/>
      <c r="J104" s="30"/>
      <c r="K104" s="30"/>
      <c r="L104" s="30"/>
      <c r="M104" s="30"/>
      <c r="N104" s="31"/>
      <c r="O104" s="24"/>
      <c r="P104" s="24"/>
      <c r="Q104" s="24"/>
      <c r="R104" s="24"/>
      <c r="S104" s="24"/>
      <c r="T104" s="24"/>
      <c r="U104" s="24"/>
      <c r="V104" s="24"/>
      <c r="W104" s="24"/>
      <c r="X104" s="24"/>
      <c r="Y104" s="24"/>
      <c r="Z104" s="24"/>
      <c r="AA104" s="24"/>
      <c r="AB104" s="24"/>
      <c r="AC104" s="24"/>
      <c r="AD104" s="24"/>
      <c r="AE104" s="24"/>
      <c r="AF104" s="24"/>
      <c r="AG104" s="24"/>
      <c r="AH104" s="24"/>
      <c r="AI104" s="24"/>
      <c r="AJ104" s="24"/>
    </row>
    <row r="105" spans="1:36">
      <c r="A105" s="24"/>
      <c r="B105" s="28"/>
      <c r="C105" s="30"/>
      <c r="D105" s="30"/>
      <c r="E105" s="30"/>
      <c r="F105" s="30"/>
      <c r="G105" s="30"/>
      <c r="H105" s="30"/>
      <c r="I105" s="30"/>
      <c r="J105" s="30"/>
      <c r="K105" s="30"/>
      <c r="L105" s="30"/>
      <c r="M105" s="30"/>
      <c r="N105" s="31"/>
      <c r="O105" s="24"/>
      <c r="P105" s="24"/>
      <c r="Q105" s="24"/>
      <c r="R105" s="24"/>
      <c r="S105" s="24"/>
      <c r="T105" s="24"/>
      <c r="U105" s="24"/>
      <c r="V105" s="24"/>
      <c r="W105" s="24"/>
      <c r="X105" s="24"/>
      <c r="Y105" s="24"/>
      <c r="Z105" s="24"/>
      <c r="AA105" s="24"/>
      <c r="AB105" s="24"/>
      <c r="AC105" s="24"/>
      <c r="AD105" s="24"/>
      <c r="AE105" s="24"/>
      <c r="AF105" s="24"/>
      <c r="AG105" s="24"/>
      <c r="AH105" s="24"/>
      <c r="AI105" s="24"/>
      <c r="AJ105" s="24"/>
    </row>
    <row r="106" spans="1:36">
      <c r="A106" s="24"/>
      <c r="B106" s="28"/>
      <c r="C106" s="30"/>
      <c r="D106" s="30"/>
      <c r="E106" s="30"/>
      <c r="F106" s="30"/>
      <c r="G106" s="30"/>
      <c r="H106" s="30"/>
      <c r="I106" s="30"/>
      <c r="J106" s="30"/>
      <c r="K106" s="30"/>
      <c r="L106" s="30"/>
      <c r="M106" s="30"/>
      <c r="N106" s="31"/>
      <c r="O106" s="24"/>
      <c r="P106" s="24"/>
      <c r="Q106" s="24"/>
      <c r="R106" s="24"/>
      <c r="S106" s="24"/>
      <c r="T106" s="24"/>
      <c r="U106" s="24"/>
      <c r="V106" s="24"/>
      <c r="W106" s="24"/>
      <c r="X106" s="24"/>
      <c r="Y106" s="24"/>
      <c r="Z106" s="24"/>
      <c r="AA106" s="24"/>
      <c r="AB106" s="24"/>
      <c r="AC106" s="24"/>
      <c r="AD106" s="24"/>
      <c r="AE106" s="24"/>
      <c r="AF106" s="24"/>
      <c r="AG106" s="24"/>
      <c r="AH106" s="24"/>
      <c r="AI106" s="24"/>
      <c r="AJ106" s="24"/>
    </row>
    <row r="107" spans="1:36">
      <c r="A107" s="24"/>
      <c r="B107" s="28"/>
      <c r="C107" s="30"/>
      <c r="D107" s="30"/>
      <c r="E107" s="30"/>
      <c r="F107" s="30"/>
      <c r="G107" s="30"/>
      <c r="H107" s="30"/>
      <c r="I107" s="30"/>
      <c r="J107" s="30"/>
      <c r="K107" s="30"/>
      <c r="L107" s="30"/>
      <c r="M107" s="30"/>
      <c r="N107" s="31"/>
      <c r="O107" s="24"/>
      <c r="P107" s="24"/>
      <c r="Q107" s="24"/>
      <c r="R107" s="24"/>
      <c r="S107" s="24"/>
      <c r="T107" s="24"/>
      <c r="U107" s="24"/>
      <c r="V107" s="24"/>
      <c r="W107" s="24"/>
      <c r="X107" s="24"/>
      <c r="Y107" s="24"/>
      <c r="Z107" s="24"/>
      <c r="AA107" s="24"/>
      <c r="AB107" s="24"/>
      <c r="AC107" s="24"/>
      <c r="AD107" s="24"/>
      <c r="AE107" s="24"/>
      <c r="AF107" s="24"/>
      <c r="AG107" s="24"/>
      <c r="AH107" s="24"/>
      <c r="AI107" s="24"/>
      <c r="AJ107" s="24"/>
    </row>
    <row r="108" spans="1:36">
      <c r="A108" s="24"/>
      <c r="B108" s="28"/>
      <c r="C108" s="30"/>
      <c r="D108" s="30"/>
      <c r="E108" s="30"/>
      <c r="F108" s="30"/>
      <c r="G108" s="30"/>
      <c r="H108" s="30"/>
      <c r="I108" s="30"/>
      <c r="J108" s="30"/>
      <c r="K108" s="30"/>
      <c r="L108" s="30"/>
      <c r="M108" s="30"/>
      <c r="N108" s="31"/>
      <c r="O108" s="24"/>
      <c r="P108" s="24"/>
      <c r="Q108" s="24"/>
      <c r="R108" s="24"/>
      <c r="S108" s="24"/>
      <c r="T108" s="24"/>
      <c r="U108" s="24"/>
      <c r="V108" s="24"/>
      <c r="W108" s="24"/>
      <c r="X108" s="24"/>
      <c r="Y108" s="24"/>
      <c r="Z108" s="24"/>
      <c r="AA108" s="24"/>
      <c r="AB108" s="24"/>
      <c r="AC108" s="24"/>
      <c r="AD108" s="24"/>
      <c r="AE108" s="24"/>
      <c r="AF108" s="24"/>
      <c r="AG108" s="24"/>
      <c r="AH108" s="24"/>
      <c r="AI108" s="24"/>
      <c r="AJ108" s="24"/>
    </row>
    <row r="109" spans="1:36">
      <c r="A109" s="24"/>
      <c r="B109" s="28"/>
      <c r="C109" s="30"/>
      <c r="D109" s="30"/>
      <c r="E109" s="30"/>
      <c r="F109" s="30"/>
      <c r="G109" s="30"/>
      <c r="H109" s="30"/>
      <c r="I109" s="30"/>
      <c r="J109" s="30"/>
      <c r="K109" s="30"/>
      <c r="L109" s="30"/>
      <c r="M109" s="30"/>
      <c r="N109" s="31"/>
      <c r="O109" s="24"/>
      <c r="P109" s="24"/>
      <c r="Q109" s="24"/>
      <c r="R109" s="24"/>
      <c r="S109" s="24"/>
      <c r="T109" s="24"/>
      <c r="U109" s="24"/>
      <c r="V109" s="24"/>
      <c r="W109" s="24"/>
      <c r="X109" s="24"/>
      <c r="Y109" s="24"/>
      <c r="Z109" s="24"/>
      <c r="AA109" s="24"/>
      <c r="AB109" s="24"/>
      <c r="AC109" s="24"/>
      <c r="AD109" s="24"/>
      <c r="AE109" s="24"/>
      <c r="AF109" s="24"/>
      <c r="AG109" s="24"/>
      <c r="AH109" s="24"/>
      <c r="AI109" s="24"/>
      <c r="AJ109" s="24"/>
    </row>
    <row r="110" spans="1:36">
      <c r="A110" s="24"/>
      <c r="B110" s="28"/>
      <c r="C110" s="30"/>
      <c r="D110" s="30"/>
      <c r="E110" s="30"/>
      <c r="F110" s="30"/>
      <c r="G110" s="30"/>
      <c r="H110" s="30"/>
      <c r="I110" s="30"/>
      <c r="J110" s="30"/>
      <c r="K110" s="30"/>
      <c r="L110" s="30"/>
      <c r="M110" s="30"/>
      <c r="N110" s="31"/>
      <c r="O110" s="24"/>
      <c r="P110" s="24"/>
      <c r="Q110" s="24"/>
      <c r="R110" s="24"/>
      <c r="S110" s="24"/>
      <c r="T110" s="24"/>
      <c r="U110" s="24"/>
      <c r="V110" s="24"/>
      <c r="W110" s="24"/>
      <c r="X110" s="24"/>
      <c r="Y110" s="24"/>
      <c r="Z110" s="24"/>
      <c r="AA110" s="24"/>
      <c r="AB110" s="24"/>
      <c r="AC110" s="24"/>
      <c r="AD110" s="24"/>
      <c r="AE110" s="24"/>
      <c r="AF110" s="24"/>
      <c r="AG110" s="24"/>
      <c r="AH110" s="24"/>
      <c r="AI110" s="24"/>
      <c r="AJ110" s="24"/>
    </row>
    <row r="111" spans="1:36">
      <c r="A111" s="24"/>
      <c r="B111" s="28"/>
      <c r="C111" s="30"/>
      <c r="D111" s="30"/>
      <c r="E111" s="30"/>
      <c r="F111" s="30"/>
      <c r="G111" s="30"/>
      <c r="H111" s="30"/>
      <c r="I111" s="30"/>
      <c r="J111" s="30"/>
      <c r="K111" s="30"/>
      <c r="L111" s="30"/>
      <c r="M111" s="30"/>
      <c r="N111" s="31"/>
      <c r="O111" s="24"/>
      <c r="P111" s="24"/>
      <c r="Q111" s="24"/>
      <c r="R111" s="24"/>
      <c r="S111" s="24"/>
      <c r="T111" s="24"/>
      <c r="U111" s="24"/>
      <c r="V111" s="24"/>
      <c r="W111" s="24"/>
      <c r="X111" s="24"/>
      <c r="Y111" s="24"/>
      <c r="Z111" s="24"/>
      <c r="AA111" s="24"/>
      <c r="AB111" s="24"/>
      <c r="AC111" s="24"/>
      <c r="AD111" s="24"/>
      <c r="AE111" s="24"/>
      <c r="AF111" s="24"/>
      <c r="AG111" s="24"/>
      <c r="AH111" s="24"/>
      <c r="AI111" s="24"/>
      <c r="AJ111" s="24"/>
    </row>
    <row r="112" spans="1:36">
      <c r="A112" s="24"/>
      <c r="B112" s="28"/>
      <c r="C112" s="30"/>
      <c r="D112" s="30"/>
      <c r="E112" s="30"/>
      <c r="F112" s="30"/>
      <c r="G112" s="30"/>
      <c r="H112" s="30"/>
      <c r="I112" s="30"/>
      <c r="J112" s="30"/>
      <c r="K112" s="30"/>
      <c r="L112" s="30"/>
      <c r="M112" s="30"/>
      <c r="N112" s="31"/>
      <c r="O112" s="24"/>
      <c r="P112" s="24"/>
      <c r="Q112" s="24"/>
      <c r="R112" s="24"/>
      <c r="S112" s="24"/>
      <c r="T112" s="24"/>
      <c r="U112" s="24"/>
      <c r="V112" s="24"/>
      <c r="W112" s="24"/>
      <c r="X112" s="24"/>
      <c r="Y112" s="24"/>
      <c r="Z112" s="24"/>
      <c r="AA112" s="24"/>
      <c r="AB112" s="24"/>
      <c r="AC112" s="24"/>
      <c r="AD112" s="24"/>
      <c r="AE112" s="24"/>
      <c r="AF112" s="24"/>
      <c r="AG112" s="24"/>
      <c r="AH112" s="24"/>
      <c r="AI112" s="24"/>
      <c r="AJ112" s="24"/>
    </row>
    <row r="113" spans="1:36">
      <c r="A113" s="24"/>
      <c r="B113" s="28"/>
      <c r="C113" s="30"/>
      <c r="D113" s="30"/>
      <c r="E113" s="30"/>
      <c r="F113" s="30"/>
      <c r="G113" s="30"/>
      <c r="H113" s="30"/>
      <c r="I113" s="30"/>
      <c r="J113" s="30"/>
      <c r="K113" s="30"/>
      <c r="L113" s="30"/>
      <c r="M113" s="30"/>
      <c r="N113" s="31"/>
      <c r="O113" s="24"/>
      <c r="P113" s="24"/>
      <c r="Q113" s="24"/>
      <c r="R113" s="24"/>
      <c r="S113" s="24"/>
      <c r="T113" s="24"/>
      <c r="U113" s="24"/>
      <c r="V113" s="24"/>
      <c r="W113" s="24"/>
      <c r="X113" s="24"/>
      <c r="Y113" s="24"/>
      <c r="Z113" s="24"/>
      <c r="AA113" s="24"/>
      <c r="AB113" s="24"/>
      <c r="AC113" s="24"/>
      <c r="AD113" s="24"/>
      <c r="AE113" s="24"/>
      <c r="AF113" s="24"/>
      <c r="AG113" s="24"/>
      <c r="AH113" s="24"/>
      <c r="AI113" s="24"/>
      <c r="AJ113" s="24"/>
    </row>
    <row r="114" spans="1:36" ht="15.75" thickBot="1">
      <c r="A114" s="24"/>
      <c r="B114" s="35"/>
      <c r="C114" s="29"/>
      <c r="D114" s="29"/>
      <c r="E114" s="29"/>
      <c r="F114" s="29"/>
      <c r="G114" s="29"/>
      <c r="H114" s="29"/>
      <c r="I114" s="29"/>
      <c r="J114" s="29"/>
      <c r="K114" s="29"/>
      <c r="L114" s="29"/>
      <c r="M114" s="29"/>
      <c r="N114" s="36"/>
      <c r="O114" s="24"/>
      <c r="P114" s="24"/>
      <c r="Q114" s="24"/>
      <c r="R114" s="24"/>
      <c r="S114" s="24"/>
      <c r="T114" s="24"/>
      <c r="U114" s="24"/>
      <c r="V114" s="24"/>
      <c r="W114" s="24"/>
      <c r="X114" s="24"/>
      <c r="Y114" s="24"/>
      <c r="Z114" s="24"/>
      <c r="AA114" s="24"/>
      <c r="AB114" s="24"/>
      <c r="AC114" s="24"/>
      <c r="AD114" s="24"/>
      <c r="AE114" s="24"/>
      <c r="AF114" s="24"/>
      <c r="AG114" s="24"/>
      <c r="AH114" s="24"/>
      <c r="AI114" s="24"/>
      <c r="AJ114" s="24"/>
    </row>
    <row r="115" spans="1:36">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row>
    <row r="116" spans="1:36" ht="15.75" thickBo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row>
    <row r="117" spans="1:36" ht="15.75" thickBot="1">
      <c r="A117" s="24"/>
      <c r="B117" s="25"/>
      <c r="C117" s="26"/>
      <c r="D117" s="26"/>
      <c r="E117" s="26"/>
      <c r="F117" s="26"/>
      <c r="G117" s="26"/>
      <c r="H117" s="26"/>
      <c r="I117" s="26"/>
      <c r="J117" s="26"/>
      <c r="K117" s="26"/>
      <c r="L117" s="26"/>
      <c r="M117" s="26"/>
      <c r="N117" s="27"/>
      <c r="O117" s="24"/>
      <c r="P117" s="24"/>
      <c r="Q117" s="24"/>
      <c r="R117" s="24"/>
      <c r="S117" s="24"/>
      <c r="T117" s="24"/>
      <c r="U117" s="24"/>
      <c r="V117" s="24"/>
      <c r="W117" s="24"/>
      <c r="X117" s="24"/>
      <c r="Y117" s="24"/>
      <c r="Z117" s="24"/>
      <c r="AA117" s="24"/>
      <c r="AB117" s="24"/>
      <c r="AC117" s="24"/>
      <c r="AD117" s="24"/>
      <c r="AE117" s="24"/>
      <c r="AF117" s="24"/>
      <c r="AG117" s="24"/>
      <c r="AH117" s="24"/>
      <c r="AI117" s="24"/>
      <c r="AJ117" s="24"/>
    </row>
    <row r="118" spans="1:36" ht="19.5" thickBot="1">
      <c r="A118" s="24"/>
      <c r="B118" s="39"/>
      <c r="C118" s="72" t="s">
        <v>112</v>
      </c>
      <c r="D118" s="73"/>
      <c r="E118" s="30"/>
      <c r="F118" s="30"/>
      <c r="G118" s="30"/>
      <c r="H118" s="30"/>
      <c r="I118" s="30"/>
      <c r="J118" s="30"/>
      <c r="K118" s="30"/>
      <c r="L118" s="30"/>
      <c r="M118" s="30"/>
      <c r="N118" s="31"/>
      <c r="O118" s="24"/>
      <c r="P118" s="24"/>
      <c r="Q118" s="24"/>
      <c r="R118" s="24"/>
      <c r="S118" s="24"/>
      <c r="T118" s="24"/>
      <c r="U118" s="24"/>
      <c r="V118" s="24"/>
      <c r="W118" s="24"/>
      <c r="X118" s="24"/>
      <c r="Y118" s="24"/>
      <c r="Z118" s="24"/>
      <c r="AA118" s="24"/>
      <c r="AB118" s="24"/>
      <c r="AC118" s="24"/>
      <c r="AD118" s="24"/>
      <c r="AE118" s="24"/>
      <c r="AF118" s="24"/>
      <c r="AG118" s="24"/>
      <c r="AH118" s="24"/>
      <c r="AI118" s="24"/>
      <c r="AJ118" s="24"/>
    </row>
    <row r="119" spans="1:36" ht="19.5" thickBot="1">
      <c r="A119" s="24"/>
      <c r="B119" s="39"/>
      <c r="C119" s="37"/>
      <c r="D119" s="32"/>
      <c r="E119" s="30"/>
      <c r="F119" s="30"/>
      <c r="G119" s="30"/>
      <c r="H119" s="30"/>
      <c r="I119" s="30"/>
      <c r="J119" s="30"/>
      <c r="K119" s="30"/>
      <c r="L119" s="30"/>
      <c r="M119" s="30"/>
      <c r="N119" s="31"/>
      <c r="O119" s="24"/>
      <c r="P119" s="24"/>
      <c r="Q119" s="24"/>
      <c r="R119" s="24"/>
      <c r="S119" s="24"/>
      <c r="T119" s="24"/>
      <c r="U119" s="24"/>
      <c r="V119" s="24"/>
      <c r="W119" s="24"/>
      <c r="X119" s="24"/>
      <c r="Y119" s="24"/>
      <c r="Z119" s="24"/>
      <c r="AA119" s="24"/>
      <c r="AB119" s="24"/>
      <c r="AC119" s="24"/>
      <c r="AD119" s="24"/>
      <c r="AE119" s="24"/>
      <c r="AF119" s="24"/>
      <c r="AG119" s="24"/>
      <c r="AH119" s="24"/>
      <c r="AI119" s="24"/>
      <c r="AJ119" s="24"/>
    </row>
    <row r="120" spans="1:36" ht="15.75" thickBot="1">
      <c r="A120" s="24"/>
      <c r="B120" s="39"/>
      <c r="C120" s="23" t="s">
        <v>103</v>
      </c>
      <c r="D120" s="33">
        <f>COUNTIF('Data Collection'!Q2:Q51,"None")</f>
        <v>0</v>
      </c>
      <c r="E120" s="30"/>
      <c r="F120" s="30"/>
      <c r="G120" s="30"/>
      <c r="H120" s="30"/>
      <c r="I120" s="30"/>
      <c r="J120" s="30"/>
      <c r="K120" s="30"/>
      <c r="L120" s="30"/>
      <c r="M120" s="30"/>
      <c r="N120" s="31"/>
      <c r="O120" s="24"/>
      <c r="P120" s="24"/>
      <c r="Q120" s="24"/>
      <c r="R120" s="24"/>
      <c r="S120" s="24"/>
      <c r="T120" s="24"/>
      <c r="U120" s="24"/>
      <c r="V120" s="24"/>
      <c r="W120" s="24"/>
      <c r="X120" s="24"/>
      <c r="Y120" s="24"/>
      <c r="Z120" s="24"/>
      <c r="AA120" s="24"/>
      <c r="AB120" s="24"/>
      <c r="AC120" s="24"/>
      <c r="AD120" s="24"/>
      <c r="AE120" s="24"/>
      <c r="AF120" s="24"/>
      <c r="AG120" s="24"/>
      <c r="AH120" s="24"/>
      <c r="AI120" s="24"/>
      <c r="AJ120" s="24"/>
    </row>
    <row r="121" spans="1:36" ht="15.75" thickBot="1">
      <c r="A121" s="24"/>
      <c r="B121" s="39"/>
      <c r="C121" s="23" t="s">
        <v>104</v>
      </c>
      <c r="D121" s="33">
        <f>COUNTIF('Data Collection'!Q2:Q51,"1 - 20%")</f>
        <v>0</v>
      </c>
      <c r="E121" s="30"/>
      <c r="F121" s="30"/>
      <c r="G121" s="30"/>
      <c r="H121" s="30"/>
      <c r="I121" s="30"/>
      <c r="J121" s="30"/>
      <c r="K121" s="30"/>
      <c r="L121" s="30"/>
      <c r="M121" s="30"/>
      <c r="N121" s="31"/>
      <c r="O121" s="24"/>
      <c r="P121" s="24"/>
      <c r="Q121" s="24"/>
      <c r="R121" s="24"/>
      <c r="S121" s="24"/>
      <c r="T121" s="24"/>
      <c r="U121" s="24"/>
      <c r="V121" s="24"/>
      <c r="W121" s="24"/>
      <c r="X121" s="24"/>
      <c r="Y121" s="24"/>
      <c r="Z121" s="24"/>
      <c r="AA121" s="24"/>
      <c r="AB121" s="24"/>
      <c r="AC121" s="24"/>
      <c r="AD121" s="24"/>
      <c r="AE121" s="24"/>
      <c r="AF121" s="24"/>
      <c r="AG121" s="24"/>
      <c r="AH121" s="24"/>
      <c r="AI121" s="24"/>
      <c r="AJ121" s="24"/>
    </row>
    <row r="122" spans="1:36" ht="15.75" thickBot="1">
      <c r="A122" s="24"/>
      <c r="B122" s="39"/>
      <c r="C122" s="23" t="s">
        <v>43</v>
      </c>
      <c r="D122" s="33">
        <f>COUNTIF('Data Collection'!Q2:Q51,"20 - 40%")</f>
        <v>0</v>
      </c>
      <c r="E122" s="30"/>
      <c r="F122" s="30"/>
      <c r="G122" s="30"/>
      <c r="H122" s="30"/>
      <c r="I122" s="30"/>
      <c r="J122" s="30"/>
      <c r="K122" s="30"/>
      <c r="L122" s="30"/>
      <c r="M122" s="30"/>
      <c r="N122" s="31"/>
      <c r="O122" s="24"/>
      <c r="P122" s="24"/>
      <c r="Q122" s="24"/>
      <c r="R122" s="24"/>
      <c r="S122" s="24"/>
      <c r="T122" s="24"/>
      <c r="U122" s="24"/>
      <c r="V122" s="24"/>
      <c r="W122" s="24"/>
      <c r="X122" s="24"/>
      <c r="Y122" s="24"/>
      <c r="Z122" s="24"/>
      <c r="AA122" s="24"/>
      <c r="AB122" s="24"/>
      <c r="AC122" s="24"/>
      <c r="AD122" s="24"/>
      <c r="AE122" s="24"/>
      <c r="AF122" s="24"/>
      <c r="AG122" s="24"/>
      <c r="AH122" s="24"/>
      <c r="AI122" s="24"/>
      <c r="AJ122" s="24"/>
    </row>
    <row r="123" spans="1:36" ht="15.75" thickBot="1">
      <c r="A123" s="24"/>
      <c r="B123" s="39"/>
      <c r="C123" s="23" t="s">
        <v>44</v>
      </c>
      <c r="D123" s="33">
        <f>COUNTIF('Data Collection'!Q2:Q51,"40 - 60%")</f>
        <v>0</v>
      </c>
      <c r="E123" s="30"/>
      <c r="F123" s="30"/>
      <c r="G123" s="30"/>
      <c r="H123" s="30"/>
      <c r="I123" s="30"/>
      <c r="J123" s="30"/>
      <c r="K123" s="30"/>
      <c r="L123" s="30"/>
      <c r="M123" s="30"/>
      <c r="N123" s="31"/>
      <c r="O123" s="24"/>
      <c r="P123" s="24"/>
      <c r="Q123" s="24"/>
      <c r="R123" s="24"/>
      <c r="S123" s="24"/>
      <c r="T123" s="24"/>
      <c r="U123" s="24"/>
      <c r="V123" s="24"/>
      <c r="W123" s="24"/>
      <c r="X123" s="24"/>
      <c r="Y123" s="24"/>
      <c r="Z123" s="24"/>
      <c r="AA123" s="24"/>
      <c r="AB123" s="24"/>
      <c r="AC123" s="24"/>
      <c r="AD123" s="24"/>
      <c r="AE123" s="24"/>
      <c r="AF123" s="24"/>
      <c r="AG123" s="24"/>
      <c r="AH123" s="24"/>
      <c r="AI123" s="24"/>
      <c r="AJ123" s="24"/>
    </row>
    <row r="124" spans="1:36" ht="15.75" thickBot="1">
      <c r="A124" s="24"/>
      <c r="B124" s="39"/>
      <c r="C124" s="23" t="s">
        <v>45</v>
      </c>
      <c r="D124" s="33">
        <f>COUNTIF('Data Collection'!Q2:Q51,"60 - 80%")</f>
        <v>0</v>
      </c>
      <c r="E124" s="30"/>
      <c r="F124" s="30"/>
      <c r="G124" s="30"/>
      <c r="H124" s="30"/>
      <c r="I124" s="30"/>
      <c r="J124" s="30"/>
      <c r="K124" s="30"/>
      <c r="L124" s="30"/>
      <c r="M124" s="30"/>
      <c r="N124" s="31"/>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ht="15.75" thickBot="1">
      <c r="A125" s="24"/>
      <c r="B125" s="28"/>
      <c r="C125" s="23" t="s">
        <v>46</v>
      </c>
      <c r="D125" s="33">
        <f>COUNTIF('Data Collection'!Q2:Q51,"80 - 100%")</f>
        <v>0</v>
      </c>
      <c r="E125" s="30"/>
      <c r="F125" s="30"/>
      <c r="G125" s="30"/>
      <c r="H125" s="30"/>
      <c r="I125" s="30"/>
      <c r="J125" s="30"/>
      <c r="K125" s="30"/>
      <c r="L125" s="30"/>
      <c r="M125" s="30"/>
      <c r="N125" s="31"/>
      <c r="O125" s="24"/>
      <c r="P125" s="24"/>
      <c r="Q125" s="24"/>
      <c r="R125" s="24"/>
      <c r="S125" s="24"/>
      <c r="T125" s="24"/>
      <c r="U125" s="24"/>
      <c r="V125" s="24"/>
      <c r="W125" s="24"/>
      <c r="X125" s="24"/>
      <c r="Y125" s="24"/>
      <c r="Z125" s="24"/>
      <c r="AA125" s="24"/>
      <c r="AB125" s="24"/>
      <c r="AC125" s="24"/>
      <c r="AD125" s="24"/>
      <c r="AE125" s="24"/>
      <c r="AF125" s="24"/>
      <c r="AG125" s="24"/>
      <c r="AH125" s="24"/>
      <c r="AI125" s="24"/>
      <c r="AJ125" s="24"/>
    </row>
    <row r="126" spans="1:36">
      <c r="A126" s="24"/>
      <c r="B126" s="28"/>
      <c r="C126" s="26"/>
      <c r="D126" s="46"/>
      <c r="E126" s="30"/>
      <c r="F126" s="30"/>
      <c r="G126" s="30"/>
      <c r="H126" s="30"/>
      <c r="I126" s="30"/>
      <c r="J126" s="30"/>
      <c r="K126" s="30"/>
      <c r="L126" s="30"/>
      <c r="M126" s="30"/>
      <c r="N126" s="31"/>
      <c r="O126" s="24"/>
      <c r="P126" s="24"/>
      <c r="Q126" s="24"/>
      <c r="R126" s="24"/>
      <c r="S126" s="24"/>
      <c r="T126" s="24"/>
      <c r="U126" s="24"/>
      <c r="V126" s="24"/>
      <c r="W126" s="24"/>
      <c r="X126" s="24"/>
      <c r="Y126" s="24"/>
      <c r="Z126" s="24"/>
      <c r="AA126" s="24"/>
      <c r="AB126" s="24"/>
      <c r="AC126" s="24"/>
      <c r="AD126" s="24"/>
      <c r="AE126" s="24"/>
      <c r="AF126" s="24"/>
      <c r="AG126" s="24"/>
      <c r="AH126" s="24"/>
      <c r="AI126" s="24"/>
      <c r="AJ126" s="24"/>
    </row>
    <row r="127" spans="1:36">
      <c r="A127" s="24"/>
      <c r="B127" s="28"/>
      <c r="C127" s="30"/>
      <c r="D127" s="48"/>
      <c r="E127" s="30"/>
      <c r="F127" s="30"/>
      <c r="G127" s="30"/>
      <c r="H127" s="30"/>
      <c r="I127" s="30"/>
      <c r="J127" s="30"/>
      <c r="K127" s="30"/>
      <c r="L127" s="30"/>
      <c r="M127" s="30"/>
      <c r="N127" s="31"/>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c r="A128" s="24"/>
      <c r="B128" s="28"/>
      <c r="C128" s="30"/>
      <c r="D128" s="48"/>
      <c r="E128" s="30"/>
      <c r="F128" s="30"/>
      <c r="G128" s="30"/>
      <c r="H128" s="30"/>
      <c r="I128" s="30"/>
      <c r="J128" s="30"/>
      <c r="K128" s="30"/>
      <c r="L128" s="30"/>
      <c r="M128" s="30"/>
      <c r="N128" s="31"/>
      <c r="O128" s="24"/>
      <c r="P128" s="24"/>
      <c r="Q128" s="24"/>
      <c r="R128" s="24"/>
      <c r="S128" s="24"/>
      <c r="T128" s="24"/>
      <c r="U128" s="24"/>
      <c r="V128" s="24"/>
      <c r="W128" s="24"/>
      <c r="X128" s="24"/>
      <c r="Y128" s="24"/>
      <c r="Z128" s="24"/>
      <c r="AA128" s="24"/>
      <c r="AB128" s="24"/>
      <c r="AC128" s="24"/>
      <c r="AD128" s="24"/>
      <c r="AE128" s="24"/>
      <c r="AF128" s="24"/>
      <c r="AG128" s="24"/>
      <c r="AH128" s="24"/>
      <c r="AI128" s="24"/>
      <c r="AJ128" s="24"/>
    </row>
    <row r="129" spans="1:36">
      <c r="A129" s="24"/>
      <c r="B129" s="28"/>
      <c r="C129" s="30"/>
      <c r="D129" s="48"/>
      <c r="E129" s="30"/>
      <c r="F129" s="30"/>
      <c r="G129" s="30"/>
      <c r="H129" s="30"/>
      <c r="I129" s="30"/>
      <c r="J129" s="30"/>
      <c r="K129" s="30"/>
      <c r="L129" s="30"/>
      <c r="M129" s="30"/>
      <c r="N129" s="31"/>
      <c r="O129" s="24"/>
      <c r="P129" s="24"/>
      <c r="Q129" s="24"/>
      <c r="R129" s="24"/>
      <c r="S129" s="24"/>
      <c r="T129" s="24"/>
      <c r="U129" s="24"/>
      <c r="V129" s="24"/>
      <c r="W129" s="24"/>
      <c r="X129" s="24"/>
      <c r="Y129" s="24"/>
      <c r="Z129" s="24"/>
      <c r="AA129" s="24"/>
      <c r="AB129" s="24"/>
      <c r="AC129" s="24"/>
      <c r="AD129" s="24"/>
      <c r="AE129" s="24"/>
      <c r="AF129" s="24"/>
      <c r="AG129" s="24"/>
      <c r="AH129" s="24"/>
      <c r="AI129" s="24"/>
      <c r="AJ129" s="24"/>
    </row>
    <row r="130" spans="1:36">
      <c r="A130" s="24"/>
      <c r="B130" s="28"/>
      <c r="C130" s="30"/>
      <c r="D130" s="48"/>
      <c r="E130" s="30"/>
      <c r="F130" s="30"/>
      <c r="G130" s="30"/>
      <c r="H130" s="30"/>
      <c r="I130" s="30"/>
      <c r="J130" s="30"/>
      <c r="K130" s="30"/>
      <c r="L130" s="30"/>
      <c r="M130" s="30"/>
      <c r="N130" s="31"/>
      <c r="O130" s="24"/>
      <c r="P130" s="24"/>
      <c r="Q130" s="24"/>
      <c r="R130" s="24"/>
      <c r="S130" s="24"/>
      <c r="T130" s="24"/>
      <c r="U130" s="24"/>
      <c r="V130" s="24"/>
      <c r="W130" s="24"/>
      <c r="X130" s="24"/>
      <c r="Y130" s="24"/>
      <c r="Z130" s="24"/>
      <c r="AA130" s="24"/>
      <c r="AB130" s="24"/>
      <c r="AC130" s="24"/>
      <c r="AD130" s="24"/>
      <c r="AE130" s="24"/>
      <c r="AF130" s="24"/>
      <c r="AG130" s="24"/>
      <c r="AH130" s="24"/>
      <c r="AI130" s="24"/>
      <c r="AJ130" s="24"/>
    </row>
    <row r="131" spans="1:36">
      <c r="A131" s="24"/>
      <c r="B131" s="28"/>
      <c r="C131" s="30"/>
      <c r="D131" s="48"/>
      <c r="E131" s="30"/>
      <c r="F131" s="30"/>
      <c r="G131" s="30"/>
      <c r="H131" s="30"/>
      <c r="I131" s="30"/>
      <c r="J131" s="30"/>
      <c r="K131" s="30"/>
      <c r="L131" s="30"/>
      <c r="M131" s="30"/>
      <c r="N131" s="31"/>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c r="A132" s="24"/>
      <c r="B132" s="28"/>
      <c r="C132" s="30"/>
      <c r="D132" s="48"/>
      <c r="E132" s="30"/>
      <c r="F132" s="30"/>
      <c r="G132" s="30"/>
      <c r="H132" s="30"/>
      <c r="I132" s="30"/>
      <c r="J132" s="30"/>
      <c r="K132" s="30"/>
      <c r="L132" s="30"/>
      <c r="M132" s="30"/>
      <c r="N132" s="31"/>
      <c r="O132" s="24"/>
      <c r="P132" s="24"/>
      <c r="Q132" s="24"/>
      <c r="R132" s="24"/>
      <c r="S132" s="24"/>
      <c r="T132" s="24"/>
      <c r="U132" s="24"/>
      <c r="V132" s="24"/>
      <c r="W132" s="24"/>
      <c r="X132" s="24"/>
      <c r="Y132" s="24"/>
      <c r="Z132" s="24"/>
      <c r="AA132" s="24"/>
      <c r="AB132" s="24"/>
      <c r="AC132" s="24"/>
      <c r="AD132" s="24"/>
      <c r="AE132" s="24"/>
      <c r="AF132" s="24"/>
      <c r="AG132" s="24"/>
      <c r="AH132" s="24"/>
      <c r="AI132" s="24"/>
      <c r="AJ132" s="24"/>
    </row>
    <row r="133" spans="1:36">
      <c r="A133" s="24"/>
      <c r="B133" s="28"/>
      <c r="C133" s="47"/>
      <c r="D133" s="48"/>
      <c r="E133" s="30"/>
      <c r="F133" s="30"/>
      <c r="G133" s="30"/>
      <c r="H133" s="30"/>
      <c r="I133" s="30"/>
      <c r="J133" s="30"/>
      <c r="K133" s="30"/>
      <c r="L133" s="30"/>
      <c r="M133" s="30"/>
      <c r="N133" s="31"/>
      <c r="O133" s="24"/>
      <c r="P133" s="24"/>
      <c r="Q133" s="24"/>
      <c r="R133" s="24"/>
      <c r="S133" s="24"/>
      <c r="T133" s="24"/>
      <c r="U133" s="24"/>
      <c r="V133" s="24"/>
      <c r="W133" s="24"/>
      <c r="X133" s="24"/>
      <c r="Y133" s="24"/>
      <c r="Z133" s="24"/>
      <c r="AA133" s="24"/>
      <c r="AB133" s="24"/>
      <c r="AC133" s="24"/>
      <c r="AD133" s="24"/>
      <c r="AE133" s="24"/>
      <c r="AF133" s="24"/>
      <c r="AG133" s="24"/>
      <c r="AH133" s="24"/>
      <c r="AI133" s="24"/>
      <c r="AJ133" s="24"/>
    </row>
    <row r="134" spans="1:36">
      <c r="A134" s="24"/>
      <c r="B134" s="28"/>
      <c r="C134" s="30"/>
      <c r="D134" s="30"/>
      <c r="E134" s="30"/>
      <c r="F134" s="30"/>
      <c r="G134" s="30"/>
      <c r="H134" s="30"/>
      <c r="I134" s="30"/>
      <c r="J134" s="30"/>
      <c r="K134" s="30"/>
      <c r="L134" s="30"/>
      <c r="M134" s="30"/>
      <c r="N134" s="31"/>
      <c r="O134" s="24"/>
      <c r="P134" s="24"/>
      <c r="Q134" s="24"/>
      <c r="R134" s="24"/>
      <c r="S134" s="24"/>
      <c r="T134" s="24"/>
      <c r="U134" s="24"/>
      <c r="V134" s="24"/>
      <c r="W134" s="24"/>
      <c r="X134" s="24"/>
      <c r="Y134" s="24"/>
      <c r="Z134" s="24"/>
      <c r="AA134" s="24"/>
      <c r="AB134" s="24"/>
      <c r="AC134" s="24"/>
      <c r="AD134" s="24"/>
      <c r="AE134" s="24"/>
      <c r="AF134" s="24"/>
      <c r="AG134" s="24"/>
      <c r="AH134" s="24"/>
      <c r="AI134" s="24"/>
      <c r="AJ134" s="24"/>
    </row>
    <row r="135" spans="1:36">
      <c r="A135" s="24"/>
      <c r="B135" s="28"/>
      <c r="C135" s="30"/>
      <c r="D135" s="30"/>
      <c r="E135" s="30"/>
      <c r="F135" s="30"/>
      <c r="G135" s="30"/>
      <c r="H135" s="30"/>
      <c r="I135" s="30"/>
      <c r="J135" s="30"/>
      <c r="K135" s="30"/>
      <c r="L135" s="30"/>
      <c r="M135" s="30"/>
      <c r="N135" s="31"/>
      <c r="O135" s="24"/>
      <c r="P135" s="24"/>
      <c r="Q135" s="24"/>
      <c r="R135" s="24"/>
      <c r="S135" s="24"/>
      <c r="T135" s="24"/>
      <c r="U135" s="24"/>
      <c r="V135" s="24"/>
      <c r="W135" s="24"/>
      <c r="X135" s="24"/>
      <c r="Y135" s="24"/>
      <c r="Z135" s="24"/>
      <c r="AA135" s="24"/>
      <c r="AB135" s="24"/>
      <c r="AC135" s="24"/>
      <c r="AD135" s="24"/>
      <c r="AE135" s="24"/>
      <c r="AF135" s="24"/>
      <c r="AG135" s="24"/>
      <c r="AH135" s="24"/>
      <c r="AI135" s="24"/>
      <c r="AJ135" s="24"/>
    </row>
    <row r="136" spans="1:36">
      <c r="A136" s="24"/>
      <c r="B136" s="28"/>
      <c r="C136" s="30"/>
      <c r="D136" s="30"/>
      <c r="E136" s="30"/>
      <c r="F136" s="30"/>
      <c r="G136" s="30"/>
      <c r="H136" s="30"/>
      <c r="I136" s="30"/>
      <c r="J136" s="30"/>
      <c r="K136" s="30"/>
      <c r="L136" s="30"/>
      <c r="M136" s="30"/>
      <c r="N136" s="31"/>
      <c r="O136" s="24"/>
      <c r="P136" s="24"/>
      <c r="Q136" s="24"/>
      <c r="R136" s="24"/>
      <c r="S136" s="24"/>
      <c r="T136" s="24"/>
      <c r="U136" s="24"/>
      <c r="V136" s="24"/>
      <c r="W136" s="24"/>
      <c r="X136" s="24"/>
      <c r="Y136" s="24"/>
      <c r="Z136" s="24"/>
      <c r="AA136" s="24"/>
      <c r="AB136" s="24"/>
      <c r="AC136" s="24"/>
      <c r="AD136" s="24"/>
      <c r="AE136" s="24"/>
      <c r="AF136" s="24"/>
      <c r="AG136" s="24"/>
      <c r="AH136" s="24"/>
      <c r="AI136" s="24"/>
      <c r="AJ136" s="24"/>
    </row>
    <row r="137" spans="1:36" ht="15.75" thickBot="1">
      <c r="A137" s="24"/>
      <c r="B137" s="35"/>
      <c r="C137" s="29"/>
      <c r="D137" s="29"/>
      <c r="E137" s="29"/>
      <c r="F137" s="29"/>
      <c r="G137" s="29"/>
      <c r="H137" s="29"/>
      <c r="I137" s="29"/>
      <c r="J137" s="29"/>
      <c r="K137" s="29"/>
      <c r="L137" s="29"/>
      <c r="M137" s="29"/>
      <c r="N137" s="36"/>
      <c r="O137" s="24"/>
      <c r="P137" s="24"/>
      <c r="Q137" s="24"/>
      <c r="R137" s="24"/>
      <c r="S137" s="24"/>
      <c r="T137" s="24"/>
      <c r="U137" s="24"/>
      <c r="V137" s="24"/>
      <c r="W137" s="24"/>
      <c r="X137" s="24"/>
      <c r="Y137" s="24"/>
      <c r="Z137" s="24"/>
      <c r="AA137" s="24"/>
      <c r="AB137" s="24"/>
      <c r="AC137" s="24"/>
      <c r="AD137" s="24"/>
      <c r="AE137" s="24"/>
      <c r="AF137" s="24"/>
      <c r="AG137" s="24"/>
      <c r="AH137" s="24"/>
      <c r="AI137" s="24"/>
      <c r="AJ137" s="24"/>
    </row>
    <row r="138" spans="1:36">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row>
    <row r="139" spans="1:36" ht="15.75" thickBot="1">
      <c r="A139" s="24"/>
      <c r="B139" s="24"/>
      <c r="C139" s="24"/>
      <c r="D139" s="24"/>
      <c r="E139" s="24"/>
      <c r="F139" s="24"/>
      <c r="G139" s="24"/>
      <c r="H139" s="24"/>
      <c r="I139" s="24"/>
      <c r="J139" s="24"/>
      <c r="K139" s="24"/>
      <c r="L139" s="24"/>
      <c r="M139" s="24"/>
      <c r="N139" s="24"/>
      <c r="O139" s="24"/>
      <c r="P139" s="24"/>
      <c r="Q139" s="24"/>
      <c r="S139" s="24"/>
      <c r="T139" s="24"/>
    </row>
    <row r="140" spans="1:36" ht="15.75" thickBot="1">
      <c r="A140" s="24"/>
      <c r="B140" s="25"/>
      <c r="C140" s="26"/>
      <c r="D140" s="26"/>
      <c r="E140" s="26"/>
      <c r="F140" s="26"/>
      <c r="G140" s="26"/>
      <c r="H140" s="26"/>
      <c r="I140" s="26"/>
      <c r="J140" s="26"/>
      <c r="K140" s="26"/>
      <c r="L140" s="26"/>
      <c r="M140" s="26"/>
      <c r="N140" s="27"/>
      <c r="O140" s="24"/>
      <c r="P140" s="24"/>
      <c r="Q140" s="24"/>
      <c r="S140" s="24"/>
      <c r="T140" s="24"/>
    </row>
    <row r="141" spans="1:36" ht="19.5" thickBot="1">
      <c r="A141" s="24"/>
      <c r="B141" s="39"/>
      <c r="C141" s="41" t="s">
        <v>52</v>
      </c>
      <c r="D141" s="42"/>
      <c r="E141" s="30"/>
      <c r="F141" s="30"/>
      <c r="G141" s="30"/>
      <c r="H141" s="30"/>
      <c r="I141" s="30"/>
      <c r="J141" s="30"/>
      <c r="K141" s="30"/>
      <c r="L141" s="30"/>
      <c r="M141" s="30"/>
      <c r="N141" s="31"/>
      <c r="O141" s="24"/>
      <c r="P141" s="24"/>
      <c r="Q141" s="24"/>
      <c r="S141" s="24"/>
      <c r="T141" s="24"/>
    </row>
    <row r="142" spans="1:36" ht="19.5" thickBot="1">
      <c r="A142" s="24"/>
      <c r="B142" s="39"/>
      <c r="C142" s="37"/>
      <c r="D142" s="32" t="s">
        <v>51</v>
      </c>
      <c r="E142" s="30"/>
      <c r="F142" s="30"/>
      <c r="G142" s="30"/>
      <c r="H142" s="30"/>
      <c r="I142" s="30"/>
      <c r="J142" s="30"/>
      <c r="K142" s="30"/>
      <c r="L142" s="30"/>
      <c r="M142" s="30"/>
      <c r="N142" s="31"/>
      <c r="O142" s="24"/>
      <c r="P142" s="24"/>
      <c r="Q142" s="24"/>
      <c r="S142" s="24"/>
      <c r="T142" s="24"/>
    </row>
    <row r="143" spans="1:36" ht="15.75" thickBot="1">
      <c r="A143" s="24"/>
      <c r="B143" s="39"/>
      <c r="C143" s="23" t="s">
        <v>67</v>
      </c>
      <c r="D143" s="33">
        <f>COUNTIF('Data Collection'!R2:R51,"Meat / Cooked meat (incl. Fish)")</f>
        <v>0</v>
      </c>
      <c r="E143" s="30"/>
      <c r="F143" s="30"/>
      <c r="G143" s="30"/>
      <c r="H143" s="30"/>
      <c r="I143" s="30"/>
      <c r="J143" s="30"/>
      <c r="K143" s="30"/>
      <c r="L143" s="30"/>
      <c r="M143" s="30"/>
      <c r="N143" s="31"/>
      <c r="O143" s="24"/>
      <c r="P143" s="24"/>
      <c r="Q143" s="24"/>
      <c r="S143" s="24"/>
      <c r="T143" s="24"/>
    </row>
    <row r="144" spans="1:36" ht="15.75" thickBot="1">
      <c r="A144" s="24"/>
      <c r="B144" s="39"/>
      <c r="C144" s="23" t="s">
        <v>48</v>
      </c>
      <c r="D144" s="33">
        <f>COUNTIF('Data Collection'!R2:R51,"Dairy / eggs")</f>
        <v>0</v>
      </c>
      <c r="E144" s="30"/>
      <c r="F144" s="30"/>
      <c r="G144" s="30"/>
      <c r="H144" s="30"/>
      <c r="I144" s="30"/>
      <c r="J144" s="30"/>
      <c r="K144" s="30"/>
      <c r="L144" s="30"/>
      <c r="M144" s="30"/>
      <c r="N144" s="31"/>
      <c r="O144" s="24"/>
      <c r="P144" s="24"/>
      <c r="Q144" s="24"/>
      <c r="S144" s="24"/>
      <c r="T144" s="24"/>
    </row>
    <row r="145" spans="1:20" ht="15.75" thickBot="1">
      <c r="A145" s="24"/>
      <c r="B145" s="39"/>
      <c r="C145" s="23" t="s">
        <v>49</v>
      </c>
      <c r="D145" s="33">
        <f>COUNTIF('Data Collection'!R2:R51,"Fruits / veg")</f>
        <v>0</v>
      </c>
      <c r="E145" s="30"/>
      <c r="F145" s="30"/>
      <c r="G145" s="30"/>
      <c r="H145" s="30"/>
      <c r="I145" s="30"/>
      <c r="J145" s="30"/>
      <c r="K145" s="30"/>
      <c r="L145" s="30"/>
      <c r="M145" s="30"/>
      <c r="N145" s="31"/>
      <c r="O145" s="24"/>
      <c r="P145" s="24"/>
      <c r="Q145" s="24"/>
      <c r="S145" s="24"/>
      <c r="T145" s="24"/>
    </row>
    <row r="146" spans="1:20" ht="15.75" thickBot="1">
      <c r="A146" s="24"/>
      <c r="B146" s="39"/>
      <c r="C146" s="23" t="s">
        <v>50</v>
      </c>
      <c r="D146" s="33">
        <f>COUNTIF('Data Collection'!R2:R51,"Drinks / preserves")</f>
        <v>0</v>
      </c>
      <c r="E146" s="30"/>
      <c r="F146" s="30"/>
      <c r="G146" s="30"/>
      <c r="H146" s="30"/>
      <c r="I146" s="30"/>
      <c r="J146" s="30"/>
      <c r="K146" s="30"/>
      <c r="L146" s="30"/>
      <c r="M146" s="30"/>
      <c r="N146" s="31"/>
      <c r="O146" s="24"/>
      <c r="P146" s="24"/>
      <c r="Q146" s="24"/>
      <c r="S146" s="24"/>
      <c r="T146" s="24"/>
    </row>
    <row r="147" spans="1:20" ht="15.75" thickBot="1">
      <c r="A147" s="24"/>
      <c r="B147" s="39"/>
      <c r="C147" s="23" t="s">
        <v>117</v>
      </c>
      <c r="D147" s="33">
        <f>COUNTIF('Data Collection'!R2:R51,"Bread / baked goods")</f>
        <v>0</v>
      </c>
      <c r="E147" s="30"/>
      <c r="F147" s="30"/>
      <c r="G147" s="30"/>
      <c r="H147" s="30"/>
      <c r="I147" s="30"/>
      <c r="J147" s="30"/>
      <c r="K147" s="30"/>
      <c r="L147" s="30"/>
      <c r="M147" s="30"/>
      <c r="N147" s="31"/>
      <c r="O147" s="24"/>
      <c r="P147" s="24"/>
      <c r="Q147" s="24"/>
      <c r="S147" s="24"/>
      <c r="T147" s="24"/>
    </row>
    <row r="148" spans="1:20" ht="15.75" thickBot="1">
      <c r="A148" s="24"/>
      <c r="B148" s="39"/>
      <c r="C148" s="23" t="s">
        <v>116</v>
      </c>
      <c r="D148" s="33">
        <f>COUNTIF('Data Collection'!R2:R51,"Processed food")</f>
        <v>0</v>
      </c>
      <c r="E148" s="30"/>
      <c r="F148" s="30"/>
      <c r="G148" s="30"/>
      <c r="H148" s="30"/>
      <c r="I148" s="30"/>
      <c r="J148" s="30"/>
      <c r="K148" s="30"/>
      <c r="L148" s="30"/>
      <c r="M148" s="30"/>
      <c r="N148" s="31"/>
      <c r="O148" s="24"/>
      <c r="P148" s="24"/>
      <c r="Q148" s="24"/>
      <c r="S148" s="24"/>
      <c r="T148" s="24"/>
    </row>
    <row r="149" spans="1:20" ht="15.75" thickBot="1">
      <c r="A149" s="24"/>
      <c r="B149" s="39"/>
      <c r="C149" s="23" t="s">
        <v>42</v>
      </c>
      <c r="D149" s="33">
        <f>COUNTIF('Data Collection'!R2:R51,"Other")</f>
        <v>0</v>
      </c>
      <c r="E149" s="30"/>
      <c r="F149" s="30"/>
      <c r="G149" s="30"/>
      <c r="H149" s="30"/>
      <c r="I149" s="30"/>
      <c r="J149" s="30"/>
      <c r="K149" s="30"/>
      <c r="L149" s="30"/>
      <c r="M149" s="30"/>
      <c r="N149" s="31"/>
      <c r="O149" s="24"/>
      <c r="P149" s="24"/>
      <c r="Q149" s="24"/>
      <c r="S149" s="24"/>
      <c r="T149" s="24"/>
    </row>
    <row r="150" spans="1:20">
      <c r="A150" s="24"/>
      <c r="B150" s="28"/>
      <c r="C150" s="26"/>
      <c r="D150" s="46"/>
      <c r="E150" s="30"/>
      <c r="F150" s="30"/>
      <c r="G150" s="30"/>
      <c r="H150" s="30"/>
      <c r="I150" s="30"/>
      <c r="J150" s="30"/>
      <c r="K150" s="30"/>
      <c r="L150" s="30"/>
      <c r="M150" s="30"/>
      <c r="N150" s="31"/>
      <c r="O150" s="24"/>
      <c r="P150" s="24"/>
      <c r="Q150" s="24"/>
      <c r="S150" s="24"/>
      <c r="T150" s="24"/>
    </row>
    <row r="151" spans="1:20">
      <c r="A151" s="24"/>
      <c r="B151" s="28"/>
      <c r="C151" s="30"/>
      <c r="D151" s="48"/>
      <c r="E151" s="30"/>
      <c r="F151" s="30"/>
      <c r="G151" s="30"/>
      <c r="H151" s="30"/>
      <c r="I151" s="30"/>
      <c r="J151" s="30"/>
      <c r="K151" s="30"/>
      <c r="L151" s="30"/>
      <c r="M151" s="30"/>
      <c r="N151" s="31"/>
      <c r="O151" s="24"/>
      <c r="P151" s="24"/>
      <c r="Q151" s="24"/>
      <c r="S151" s="24"/>
      <c r="T151" s="24"/>
    </row>
    <row r="152" spans="1:20">
      <c r="A152" s="24"/>
      <c r="B152" s="28"/>
      <c r="C152" s="30"/>
      <c r="D152" s="48"/>
      <c r="E152" s="30"/>
      <c r="F152" s="30"/>
      <c r="G152" s="30"/>
      <c r="H152" s="30"/>
      <c r="I152" s="30"/>
      <c r="J152" s="30"/>
      <c r="K152" s="30"/>
      <c r="L152" s="30"/>
      <c r="M152" s="30"/>
      <c r="N152" s="31"/>
      <c r="O152" s="24"/>
      <c r="P152" s="24"/>
      <c r="Q152" s="24"/>
      <c r="S152" s="24"/>
      <c r="T152" s="24"/>
    </row>
    <row r="153" spans="1:20">
      <c r="A153" s="24"/>
      <c r="B153" s="28"/>
      <c r="C153" s="30"/>
      <c r="D153" s="48"/>
      <c r="E153" s="30"/>
      <c r="F153" s="30"/>
      <c r="G153" s="30"/>
      <c r="H153" s="30"/>
      <c r="I153" s="30"/>
      <c r="J153" s="30"/>
      <c r="K153" s="30"/>
      <c r="L153" s="30"/>
      <c r="M153" s="30"/>
      <c r="N153" s="31"/>
      <c r="O153" s="24"/>
      <c r="P153" s="24"/>
      <c r="Q153" s="24"/>
      <c r="S153" s="24"/>
      <c r="T153" s="24"/>
    </row>
    <row r="154" spans="1:20">
      <c r="A154" s="24"/>
      <c r="B154" s="28"/>
      <c r="C154" s="30"/>
      <c r="D154" s="48"/>
      <c r="E154" s="30"/>
      <c r="F154" s="30"/>
      <c r="G154" s="30"/>
      <c r="H154" s="30"/>
      <c r="I154" s="30"/>
      <c r="J154" s="30"/>
      <c r="K154" s="30"/>
      <c r="L154" s="30"/>
      <c r="M154" s="30"/>
      <c r="N154" s="31"/>
      <c r="O154" s="24"/>
      <c r="P154" s="24"/>
      <c r="Q154" s="24"/>
      <c r="S154" s="24"/>
      <c r="T154" s="24"/>
    </row>
    <row r="155" spans="1:20">
      <c r="A155" s="24"/>
      <c r="B155" s="28"/>
      <c r="C155" s="30"/>
      <c r="D155" s="48"/>
      <c r="E155" s="30"/>
      <c r="F155" s="30"/>
      <c r="G155" s="30"/>
      <c r="H155" s="30"/>
      <c r="I155" s="30"/>
      <c r="J155" s="30"/>
      <c r="K155" s="30"/>
      <c r="L155" s="30"/>
      <c r="M155" s="30"/>
      <c r="N155" s="31"/>
      <c r="O155" s="24"/>
      <c r="P155" s="24"/>
      <c r="Q155" s="24"/>
      <c r="S155" s="24"/>
      <c r="T155" s="24"/>
    </row>
    <row r="156" spans="1:20">
      <c r="A156" s="24"/>
      <c r="B156" s="28"/>
      <c r="C156" s="30"/>
      <c r="D156" s="48"/>
      <c r="E156" s="30"/>
      <c r="F156" s="30"/>
      <c r="G156" s="30"/>
      <c r="H156" s="30"/>
      <c r="I156" s="30"/>
      <c r="J156" s="30"/>
      <c r="K156" s="30"/>
      <c r="L156" s="30"/>
      <c r="M156" s="30"/>
      <c r="N156" s="31"/>
      <c r="O156" s="24"/>
      <c r="P156" s="24"/>
      <c r="Q156" s="24"/>
      <c r="S156" s="24"/>
      <c r="T156" s="24"/>
    </row>
    <row r="157" spans="1:20">
      <c r="A157" s="24"/>
      <c r="B157" s="28"/>
      <c r="C157" s="47"/>
      <c r="D157" s="48"/>
      <c r="E157" s="30"/>
      <c r="F157" s="30"/>
      <c r="G157" s="30"/>
      <c r="H157" s="30"/>
      <c r="I157" s="30"/>
      <c r="J157" s="30"/>
      <c r="K157" s="30"/>
      <c r="L157" s="30"/>
      <c r="M157" s="30"/>
      <c r="N157" s="31"/>
      <c r="O157" s="24"/>
      <c r="P157" s="24"/>
      <c r="Q157" s="24"/>
      <c r="S157" s="24"/>
      <c r="T157" s="24"/>
    </row>
    <row r="158" spans="1:20">
      <c r="A158" s="24"/>
      <c r="B158" s="28"/>
      <c r="C158" s="30"/>
      <c r="D158" s="30"/>
      <c r="E158" s="30"/>
      <c r="F158" s="30"/>
      <c r="G158" s="30"/>
      <c r="H158" s="30"/>
      <c r="I158" s="30"/>
      <c r="J158" s="30"/>
      <c r="K158" s="30"/>
      <c r="L158" s="30"/>
      <c r="M158" s="30"/>
      <c r="N158" s="31"/>
      <c r="O158" s="24"/>
      <c r="P158" s="24"/>
      <c r="Q158" s="24"/>
      <c r="S158" s="24"/>
      <c r="T158" s="24"/>
    </row>
    <row r="159" spans="1:20">
      <c r="A159" s="24"/>
      <c r="B159" s="28"/>
      <c r="C159" s="30"/>
      <c r="D159" s="30"/>
      <c r="E159" s="30"/>
      <c r="F159" s="30"/>
      <c r="G159" s="30"/>
      <c r="H159" s="30"/>
      <c r="I159" s="30"/>
      <c r="J159" s="30"/>
      <c r="K159" s="30"/>
      <c r="L159" s="30"/>
      <c r="M159" s="30"/>
      <c r="N159" s="31"/>
      <c r="O159" s="24"/>
      <c r="P159" s="24"/>
      <c r="Q159" s="24"/>
      <c r="S159" s="24"/>
      <c r="T159" s="24"/>
    </row>
    <row r="160" spans="1:20" ht="15.75" thickBot="1">
      <c r="A160" s="24"/>
      <c r="B160" s="35"/>
      <c r="C160" s="29"/>
      <c r="D160" s="29"/>
      <c r="E160" s="29"/>
      <c r="F160" s="29"/>
      <c r="G160" s="29"/>
      <c r="H160" s="29"/>
      <c r="I160" s="29"/>
      <c r="J160" s="29"/>
      <c r="K160" s="29"/>
      <c r="L160" s="29"/>
      <c r="M160" s="29"/>
      <c r="N160" s="36"/>
      <c r="O160" s="24"/>
      <c r="P160" s="24"/>
      <c r="Q160" s="24"/>
      <c r="S160" s="24"/>
      <c r="T160" s="24"/>
    </row>
    <row r="161" spans="1:20">
      <c r="A161" s="24"/>
      <c r="B161" s="24"/>
      <c r="C161" s="24"/>
      <c r="D161" s="24"/>
      <c r="E161" s="24"/>
      <c r="F161" s="24"/>
      <c r="G161" s="24"/>
      <c r="H161" s="24"/>
      <c r="I161" s="24"/>
      <c r="J161" s="24"/>
      <c r="K161" s="24"/>
      <c r="L161" s="24"/>
      <c r="M161" s="24"/>
      <c r="N161" s="24"/>
      <c r="O161" s="24"/>
      <c r="P161" s="24"/>
      <c r="Q161" s="24"/>
      <c r="S161" s="24"/>
      <c r="T161" s="24"/>
    </row>
    <row r="162" spans="1:20">
      <c r="A162" s="24"/>
      <c r="B162" s="24"/>
      <c r="C162" s="24"/>
      <c r="D162" s="24"/>
      <c r="E162" s="24"/>
      <c r="F162" s="24"/>
      <c r="G162" s="24"/>
      <c r="H162" s="24"/>
      <c r="I162" s="24"/>
      <c r="J162" s="24"/>
      <c r="K162" s="24"/>
      <c r="L162" s="24"/>
      <c r="M162" s="24"/>
      <c r="N162" s="24"/>
      <c r="O162" s="24"/>
      <c r="P162" s="24"/>
      <c r="Q162" s="24"/>
      <c r="R162" s="24"/>
      <c r="S162" s="24"/>
      <c r="T162" s="24"/>
    </row>
    <row r="163" spans="1:20">
      <c r="A163" s="24"/>
      <c r="B163" s="24"/>
      <c r="C163" s="24"/>
      <c r="D163" s="24"/>
      <c r="E163" s="24"/>
      <c r="F163" s="24"/>
      <c r="G163" s="24"/>
      <c r="H163" s="24"/>
      <c r="I163" s="24"/>
      <c r="J163" s="24"/>
      <c r="K163" s="24"/>
      <c r="L163" s="24"/>
      <c r="M163" s="24"/>
      <c r="N163" s="24"/>
      <c r="O163" s="24"/>
      <c r="P163" s="24"/>
      <c r="Q163" s="24"/>
      <c r="R163" s="24"/>
      <c r="S163" s="24"/>
      <c r="T163" s="24"/>
    </row>
    <row r="164" spans="1:20">
      <c r="A164" s="24"/>
      <c r="B164" s="24"/>
      <c r="C164" s="24"/>
      <c r="D164" s="24"/>
      <c r="E164" s="24"/>
      <c r="F164" s="24"/>
      <c r="G164" s="24"/>
      <c r="H164" s="24"/>
      <c r="I164" s="24"/>
      <c r="J164" s="24"/>
      <c r="K164" s="24"/>
      <c r="L164" s="24"/>
      <c r="M164" s="24"/>
      <c r="N164" s="24"/>
      <c r="O164" s="24"/>
      <c r="P164" s="24"/>
      <c r="Q164" s="24"/>
      <c r="R164" s="24"/>
      <c r="S164" s="24"/>
      <c r="T164" s="24"/>
    </row>
    <row r="165" spans="1:20">
      <c r="A165" s="24"/>
      <c r="B165" s="24"/>
      <c r="C165" s="24"/>
      <c r="D165" s="24"/>
      <c r="E165" s="24"/>
      <c r="F165" s="24"/>
      <c r="G165" s="24"/>
      <c r="H165" s="24"/>
      <c r="I165" s="24"/>
      <c r="J165" s="24"/>
      <c r="K165" s="24"/>
      <c r="L165" s="24"/>
      <c r="M165" s="24"/>
      <c r="N165" s="24"/>
      <c r="O165" s="24"/>
      <c r="P165" s="24"/>
      <c r="Q165" s="24"/>
      <c r="R165" s="24"/>
      <c r="S165" s="24"/>
      <c r="T165" s="24"/>
    </row>
    <row r="166" spans="1:20">
      <c r="A166" s="24"/>
      <c r="B166" s="24"/>
      <c r="C166" s="24"/>
      <c r="D166" s="24"/>
      <c r="E166" s="24"/>
      <c r="F166" s="24"/>
      <c r="G166" s="24"/>
      <c r="H166" s="24"/>
      <c r="I166" s="24"/>
      <c r="J166" s="24"/>
      <c r="K166" s="24"/>
      <c r="L166" s="24"/>
      <c r="M166" s="24"/>
      <c r="N166" s="24"/>
      <c r="O166" s="24"/>
      <c r="P166" s="24"/>
      <c r="Q166" s="24"/>
      <c r="R166" s="24"/>
      <c r="S166" s="24"/>
      <c r="T166" s="24"/>
    </row>
    <row r="167" spans="1:20">
      <c r="A167" s="24"/>
      <c r="B167" s="24"/>
      <c r="C167" s="24"/>
      <c r="D167" s="24"/>
      <c r="E167" s="24"/>
      <c r="F167" s="24"/>
      <c r="G167" s="24"/>
      <c r="H167" s="24"/>
      <c r="I167" s="24"/>
      <c r="J167" s="24"/>
      <c r="K167" s="24"/>
      <c r="L167" s="24"/>
      <c r="M167" s="24"/>
      <c r="N167" s="24"/>
      <c r="O167" s="24"/>
      <c r="P167" s="24"/>
      <c r="Q167" s="24"/>
      <c r="R167" s="24"/>
      <c r="S167" s="24"/>
      <c r="T167" s="24"/>
    </row>
    <row r="168" spans="1:20">
      <c r="A168" s="24"/>
      <c r="B168" s="24"/>
      <c r="C168" s="24"/>
      <c r="D168" s="24"/>
      <c r="E168" s="24"/>
      <c r="F168" s="24"/>
      <c r="G168" s="24"/>
      <c r="H168" s="24"/>
      <c r="I168" s="24"/>
      <c r="J168" s="24"/>
      <c r="K168" s="24"/>
      <c r="L168" s="24"/>
      <c r="M168" s="24"/>
      <c r="N168" s="24"/>
      <c r="O168" s="24"/>
      <c r="P168" s="24"/>
      <c r="Q168" s="24"/>
      <c r="R168" s="24"/>
      <c r="S168" s="24"/>
      <c r="T168" s="24"/>
    </row>
    <row r="169" spans="1:20">
      <c r="A169" s="24"/>
      <c r="B169" s="24"/>
      <c r="C169" s="24"/>
      <c r="D169" s="24"/>
      <c r="E169" s="24"/>
      <c r="F169" s="24"/>
      <c r="G169" s="24"/>
      <c r="H169" s="24"/>
      <c r="I169" s="24"/>
      <c r="J169" s="24"/>
      <c r="K169" s="24"/>
      <c r="L169" s="24"/>
      <c r="M169" s="24"/>
      <c r="N169" s="24"/>
      <c r="O169" s="24"/>
      <c r="P169" s="24"/>
      <c r="Q169" s="24"/>
      <c r="R169" s="24"/>
      <c r="S169" s="24"/>
      <c r="T169" s="24"/>
    </row>
    <row r="170" spans="1:20">
      <c r="A170" s="24"/>
      <c r="B170" s="24"/>
      <c r="C170" s="24"/>
      <c r="D170" s="24"/>
      <c r="E170" s="24"/>
      <c r="F170" s="24"/>
      <c r="G170" s="24"/>
      <c r="H170" s="24"/>
      <c r="I170" s="24"/>
      <c r="J170" s="24"/>
      <c r="K170" s="24"/>
      <c r="L170" s="24"/>
      <c r="M170" s="24"/>
      <c r="N170" s="24"/>
      <c r="O170" s="24"/>
      <c r="P170" s="24"/>
      <c r="Q170" s="24"/>
      <c r="R170" s="24"/>
      <c r="S170" s="24"/>
      <c r="T170" s="24"/>
    </row>
    <row r="171" spans="1:20">
      <c r="A171" s="24"/>
      <c r="B171" s="24"/>
      <c r="C171" s="24"/>
      <c r="D171" s="24"/>
      <c r="E171" s="24"/>
      <c r="F171" s="24"/>
      <c r="G171" s="24"/>
      <c r="H171" s="24"/>
      <c r="I171" s="24"/>
      <c r="J171" s="24"/>
      <c r="K171" s="24"/>
      <c r="L171" s="24"/>
      <c r="M171" s="24"/>
      <c r="N171" s="24"/>
      <c r="O171" s="24"/>
      <c r="P171" s="24"/>
      <c r="Q171" s="24"/>
      <c r="R171" s="24"/>
      <c r="S171" s="24"/>
      <c r="T171" s="24"/>
    </row>
    <row r="172" spans="1:20">
      <c r="A172" s="24"/>
      <c r="B172" s="24"/>
      <c r="C172" s="24"/>
      <c r="D172" s="24"/>
      <c r="E172" s="24"/>
      <c r="F172" s="24"/>
      <c r="G172" s="24"/>
      <c r="H172" s="24"/>
      <c r="I172" s="24"/>
      <c r="J172" s="24"/>
      <c r="K172" s="24"/>
      <c r="L172" s="24"/>
      <c r="M172" s="24"/>
      <c r="N172" s="24"/>
      <c r="O172" s="24"/>
      <c r="P172" s="24"/>
      <c r="Q172" s="24"/>
      <c r="R172" s="24"/>
      <c r="S172" s="24"/>
      <c r="T172" s="24"/>
    </row>
    <row r="173" spans="1:20">
      <c r="A173" s="24"/>
      <c r="B173" s="24"/>
      <c r="C173" s="24"/>
      <c r="D173" s="24"/>
      <c r="E173" s="24"/>
      <c r="F173" s="24"/>
      <c r="G173" s="24"/>
      <c r="H173" s="24"/>
      <c r="I173" s="24"/>
      <c r="J173" s="24"/>
      <c r="K173" s="24"/>
      <c r="L173" s="24"/>
      <c r="M173" s="24"/>
      <c r="N173" s="24"/>
      <c r="O173" s="24"/>
      <c r="P173" s="24"/>
      <c r="Q173" s="24"/>
      <c r="R173" s="24"/>
      <c r="S173" s="24"/>
      <c r="T173" s="24"/>
    </row>
    <row r="174" spans="1:20">
      <c r="A174" s="24"/>
      <c r="B174" s="24"/>
      <c r="C174" s="24"/>
      <c r="D174" s="24"/>
      <c r="E174" s="24"/>
      <c r="F174" s="24"/>
      <c r="G174" s="24"/>
      <c r="H174" s="24"/>
      <c r="I174" s="24"/>
      <c r="J174" s="24"/>
      <c r="K174" s="24"/>
      <c r="L174" s="24"/>
      <c r="M174" s="24"/>
      <c r="N174" s="24"/>
      <c r="O174" s="24"/>
      <c r="P174" s="24"/>
      <c r="Q174" s="24"/>
      <c r="R174" s="24"/>
      <c r="S174" s="24"/>
      <c r="T174" s="24"/>
    </row>
    <row r="175" spans="1:20">
      <c r="A175" s="24"/>
      <c r="B175" s="24"/>
      <c r="C175" s="24"/>
      <c r="D175" s="24"/>
      <c r="E175" s="24"/>
      <c r="F175" s="24"/>
      <c r="G175" s="24"/>
      <c r="H175" s="24"/>
      <c r="I175" s="24"/>
      <c r="J175" s="24"/>
      <c r="K175" s="24"/>
      <c r="L175" s="24"/>
      <c r="M175" s="24"/>
      <c r="N175" s="24"/>
      <c r="O175" s="24"/>
      <c r="P175" s="24"/>
      <c r="Q175" s="24"/>
      <c r="R175" s="24"/>
      <c r="S175" s="24"/>
      <c r="T175" s="24"/>
    </row>
    <row r="176" spans="1:20">
      <c r="A176" s="24"/>
      <c r="B176" s="24"/>
      <c r="C176" s="24"/>
      <c r="D176" s="24"/>
      <c r="E176" s="24"/>
      <c r="F176" s="24"/>
      <c r="G176" s="24"/>
      <c r="H176" s="24"/>
      <c r="I176" s="24"/>
      <c r="J176" s="24"/>
      <c r="K176" s="24"/>
      <c r="L176" s="24"/>
      <c r="M176" s="24"/>
      <c r="N176" s="24"/>
      <c r="O176" s="24"/>
      <c r="P176" s="24"/>
      <c r="Q176" s="24"/>
      <c r="R176" s="24"/>
      <c r="S176" s="24"/>
      <c r="T176" s="24"/>
    </row>
    <row r="177" spans="1:20">
      <c r="A177" s="24"/>
      <c r="B177" s="24"/>
      <c r="C177" s="24"/>
      <c r="D177" s="24"/>
      <c r="E177" s="24"/>
      <c r="F177" s="24"/>
      <c r="G177" s="24"/>
      <c r="H177" s="24"/>
      <c r="I177" s="24"/>
      <c r="J177" s="24"/>
      <c r="K177" s="24"/>
      <c r="L177" s="24"/>
      <c r="M177" s="24"/>
      <c r="N177" s="24"/>
      <c r="O177" s="24"/>
      <c r="P177" s="24"/>
      <c r="Q177" s="24"/>
      <c r="R177" s="24"/>
      <c r="S177" s="24"/>
      <c r="T177" s="24"/>
    </row>
    <row r="178" spans="1:20">
      <c r="A178" s="24"/>
      <c r="B178" s="24"/>
      <c r="C178" s="24"/>
      <c r="D178" s="24"/>
      <c r="E178" s="24"/>
      <c r="F178" s="24"/>
      <c r="G178" s="24"/>
      <c r="H178" s="24"/>
      <c r="I178" s="24"/>
      <c r="J178" s="24"/>
      <c r="K178" s="24"/>
      <c r="L178" s="24"/>
      <c r="M178" s="24"/>
      <c r="N178" s="24"/>
      <c r="O178" s="24"/>
      <c r="P178" s="24"/>
      <c r="Q178" s="24"/>
      <c r="R178" s="24"/>
      <c r="S178" s="24"/>
      <c r="T178" s="24"/>
    </row>
    <row r="179" spans="1:20">
      <c r="A179" s="24"/>
      <c r="B179" s="24"/>
      <c r="C179" s="24"/>
      <c r="D179" s="24"/>
      <c r="E179" s="24"/>
      <c r="F179" s="24"/>
      <c r="G179" s="24"/>
      <c r="H179" s="24"/>
      <c r="I179" s="24"/>
      <c r="J179" s="24"/>
      <c r="K179" s="24"/>
      <c r="L179" s="24"/>
      <c r="M179" s="24"/>
      <c r="N179" s="24"/>
      <c r="O179" s="24"/>
      <c r="P179" s="24"/>
      <c r="Q179" s="24"/>
      <c r="R179" s="24"/>
      <c r="S179" s="24"/>
      <c r="T179" s="24"/>
    </row>
    <row r="180" spans="1:20">
      <c r="A180" s="24"/>
      <c r="B180" s="24"/>
      <c r="C180" s="24"/>
      <c r="D180" s="24"/>
      <c r="E180" s="24"/>
      <c r="F180" s="24"/>
      <c r="G180" s="24"/>
      <c r="H180" s="24"/>
      <c r="I180" s="24"/>
      <c r="J180" s="24"/>
      <c r="K180" s="24"/>
      <c r="L180" s="24"/>
      <c r="M180" s="24"/>
      <c r="N180" s="24"/>
      <c r="O180" s="24"/>
      <c r="P180" s="24"/>
      <c r="Q180" s="24"/>
      <c r="R180" s="24"/>
      <c r="S180" s="24"/>
      <c r="T180" s="24"/>
    </row>
    <row r="181" spans="1:20">
      <c r="A181" s="24"/>
      <c r="B181" s="24"/>
      <c r="C181" s="24"/>
      <c r="D181" s="24"/>
      <c r="E181" s="24"/>
      <c r="F181" s="24"/>
      <c r="G181" s="24"/>
      <c r="H181" s="24"/>
      <c r="I181" s="24"/>
      <c r="J181" s="24"/>
      <c r="K181" s="24"/>
      <c r="L181" s="24"/>
      <c r="M181" s="24"/>
      <c r="N181" s="24"/>
      <c r="O181" s="24"/>
      <c r="P181" s="24"/>
      <c r="Q181" s="24"/>
      <c r="R181" s="24"/>
      <c r="S181" s="24"/>
      <c r="T181" s="24"/>
    </row>
    <row r="182" spans="1:20">
      <c r="A182" s="24"/>
      <c r="B182" s="24"/>
      <c r="C182" s="24"/>
      <c r="D182" s="24"/>
      <c r="E182" s="24"/>
      <c r="F182" s="24"/>
      <c r="G182" s="24"/>
      <c r="H182" s="24"/>
      <c r="I182" s="24"/>
      <c r="J182" s="24"/>
      <c r="K182" s="24"/>
      <c r="L182" s="24"/>
      <c r="M182" s="24"/>
      <c r="N182" s="24"/>
      <c r="O182" s="24"/>
      <c r="P182" s="24"/>
      <c r="Q182" s="24"/>
      <c r="R182" s="24"/>
      <c r="S182" s="24"/>
      <c r="T182" s="24"/>
    </row>
    <row r="183" spans="1:20">
      <c r="A183" s="24"/>
      <c r="B183" s="24"/>
      <c r="C183" s="24"/>
      <c r="D183" s="24"/>
      <c r="E183" s="24"/>
      <c r="F183" s="24"/>
      <c r="G183" s="24"/>
      <c r="H183" s="24"/>
      <c r="I183" s="24"/>
      <c r="J183" s="24"/>
      <c r="K183" s="24"/>
      <c r="L183" s="24"/>
      <c r="M183" s="24"/>
      <c r="N183" s="24"/>
      <c r="O183" s="24"/>
      <c r="P183" s="24"/>
      <c r="Q183" s="24"/>
      <c r="R183" s="24"/>
      <c r="S183" s="24"/>
      <c r="T183" s="24"/>
    </row>
    <row r="184" spans="1:20">
      <c r="A184" s="24"/>
      <c r="B184" s="24"/>
      <c r="C184" s="24"/>
      <c r="D184" s="24"/>
      <c r="E184" s="24"/>
      <c r="F184" s="24"/>
      <c r="G184" s="24"/>
      <c r="H184" s="24"/>
      <c r="I184" s="24"/>
      <c r="J184" s="24"/>
      <c r="K184" s="24"/>
      <c r="L184" s="24"/>
      <c r="M184" s="24"/>
      <c r="N184" s="24"/>
      <c r="O184" s="24"/>
      <c r="P184" s="24"/>
      <c r="Q184" s="24"/>
      <c r="R184" s="24"/>
      <c r="S184" s="24"/>
      <c r="T184" s="24"/>
    </row>
    <row r="185" spans="1:20">
      <c r="A185" s="24"/>
      <c r="B185" s="24"/>
      <c r="C185" s="24"/>
      <c r="D185" s="24"/>
      <c r="E185" s="24"/>
      <c r="F185" s="24"/>
      <c r="G185" s="24"/>
      <c r="H185" s="24"/>
      <c r="I185" s="24"/>
      <c r="J185" s="24"/>
      <c r="K185" s="24"/>
      <c r="L185" s="24"/>
      <c r="M185" s="24"/>
      <c r="N185" s="24"/>
      <c r="O185" s="24"/>
      <c r="P185" s="24"/>
      <c r="Q185" s="24"/>
      <c r="R185" s="24"/>
      <c r="S185" s="24"/>
      <c r="T185" s="24"/>
    </row>
    <row r="186" spans="1:20">
      <c r="A186" s="24"/>
      <c r="B186" s="24"/>
      <c r="C186" s="24"/>
      <c r="D186" s="24"/>
      <c r="E186" s="24"/>
      <c r="F186" s="24"/>
      <c r="G186" s="24"/>
      <c r="H186" s="24"/>
      <c r="I186" s="24"/>
      <c r="J186" s="24"/>
      <c r="K186" s="24"/>
      <c r="L186" s="24"/>
      <c r="M186" s="24"/>
      <c r="N186" s="24"/>
      <c r="O186" s="24"/>
      <c r="P186" s="24"/>
      <c r="Q186" s="24"/>
      <c r="R186" s="24"/>
      <c r="S186" s="24"/>
      <c r="T186" s="24"/>
    </row>
    <row r="187" spans="1:20">
      <c r="A187" s="24"/>
      <c r="B187" s="24"/>
      <c r="C187" s="24"/>
      <c r="D187" s="24"/>
      <c r="E187" s="24"/>
      <c r="F187" s="24"/>
      <c r="G187" s="24"/>
      <c r="H187" s="24"/>
      <c r="I187" s="24"/>
      <c r="J187" s="24"/>
      <c r="K187" s="24"/>
      <c r="L187" s="24"/>
      <c r="M187" s="24"/>
      <c r="N187" s="24"/>
      <c r="O187" s="24"/>
      <c r="P187" s="24"/>
      <c r="Q187" s="24"/>
      <c r="R187" s="24"/>
      <c r="S187" s="24"/>
      <c r="T187" s="24"/>
    </row>
    <row r="188" spans="1:20">
      <c r="A188" s="24"/>
      <c r="B188" s="24"/>
      <c r="C188" s="24"/>
      <c r="D188" s="24"/>
      <c r="E188" s="24"/>
      <c r="F188" s="24"/>
      <c r="G188" s="24"/>
      <c r="H188" s="24"/>
      <c r="I188" s="24"/>
      <c r="J188" s="24"/>
      <c r="K188" s="24"/>
      <c r="L188" s="24"/>
      <c r="M188" s="24"/>
      <c r="N188" s="24"/>
      <c r="O188" s="24"/>
      <c r="P188" s="24"/>
      <c r="Q188" s="24"/>
      <c r="R188" s="24"/>
      <c r="S188" s="24"/>
      <c r="T188" s="24"/>
    </row>
    <row r="189" spans="1:20">
      <c r="A189" s="24"/>
      <c r="B189" s="24"/>
      <c r="C189" s="24"/>
      <c r="D189" s="24"/>
      <c r="E189" s="24"/>
      <c r="F189" s="24"/>
      <c r="G189" s="24"/>
      <c r="H189" s="24"/>
      <c r="I189" s="24"/>
      <c r="J189" s="24"/>
      <c r="K189" s="24"/>
      <c r="L189" s="24"/>
      <c r="M189" s="24"/>
      <c r="N189" s="24"/>
      <c r="O189" s="24"/>
      <c r="P189" s="24"/>
      <c r="Q189" s="24"/>
      <c r="R189" s="24"/>
      <c r="S189" s="24"/>
      <c r="T189" s="24"/>
    </row>
    <row r="190" spans="1:20">
      <c r="A190" s="24"/>
      <c r="B190" s="24"/>
      <c r="C190" s="24"/>
      <c r="D190" s="24"/>
      <c r="E190" s="24"/>
      <c r="F190" s="24"/>
      <c r="G190" s="24"/>
      <c r="H190" s="24"/>
      <c r="I190" s="24"/>
      <c r="J190" s="24"/>
      <c r="K190" s="24"/>
      <c r="L190" s="24"/>
      <c r="M190" s="24"/>
      <c r="N190" s="24"/>
      <c r="O190" s="24"/>
      <c r="P190" s="24"/>
      <c r="Q190" s="24"/>
      <c r="R190" s="24"/>
      <c r="S190" s="24"/>
      <c r="T190" s="24"/>
    </row>
    <row r="191" spans="1:20">
      <c r="A191" s="24"/>
      <c r="B191" s="24"/>
      <c r="C191" s="24"/>
      <c r="D191" s="24"/>
      <c r="E191" s="24"/>
      <c r="F191" s="24"/>
      <c r="G191" s="24"/>
      <c r="H191" s="24"/>
      <c r="I191" s="24"/>
      <c r="J191" s="24"/>
      <c r="K191" s="24"/>
      <c r="L191" s="24"/>
      <c r="M191" s="24"/>
      <c r="N191" s="24"/>
      <c r="O191" s="24"/>
      <c r="P191" s="24"/>
      <c r="Q191" s="24"/>
      <c r="R191" s="24"/>
      <c r="S191" s="24"/>
      <c r="T191" s="24"/>
    </row>
    <row r="192" spans="1:20">
      <c r="A192" s="24"/>
      <c r="B192" s="24"/>
      <c r="C192" s="24"/>
      <c r="D192" s="24"/>
      <c r="E192" s="24"/>
      <c r="F192" s="24"/>
      <c r="G192" s="24"/>
      <c r="H192" s="24"/>
      <c r="I192" s="24"/>
      <c r="J192" s="24"/>
      <c r="K192" s="24"/>
      <c r="L192" s="24"/>
      <c r="M192" s="24"/>
      <c r="N192" s="24"/>
      <c r="O192" s="24"/>
      <c r="P192" s="24"/>
      <c r="Q192" s="24"/>
      <c r="R192" s="24"/>
      <c r="S192" s="24"/>
      <c r="T192" s="24"/>
    </row>
    <row r="193" spans="1:36">
      <c r="A193" s="24"/>
      <c r="B193" s="24"/>
      <c r="C193" s="24"/>
      <c r="D193" s="24"/>
      <c r="E193" s="24"/>
      <c r="F193" s="24"/>
      <c r="G193" s="24"/>
      <c r="H193" s="24"/>
      <c r="I193" s="24"/>
      <c r="J193" s="24"/>
      <c r="K193" s="24"/>
      <c r="L193" s="24"/>
      <c r="M193" s="24"/>
      <c r="N193" s="24"/>
      <c r="O193" s="24"/>
      <c r="P193" s="24"/>
      <c r="Q193" s="24"/>
      <c r="R193" s="24"/>
      <c r="S193" s="24"/>
      <c r="T193" s="24"/>
    </row>
    <row r="194" spans="1:36">
      <c r="A194" s="24"/>
      <c r="B194" s="24"/>
      <c r="C194" s="24"/>
      <c r="D194" s="24"/>
      <c r="E194" s="24"/>
      <c r="F194" s="24"/>
      <c r="G194" s="24"/>
      <c r="H194" s="24"/>
      <c r="I194" s="24"/>
      <c r="J194" s="24"/>
      <c r="K194" s="24"/>
      <c r="L194" s="24"/>
      <c r="M194" s="24"/>
      <c r="N194" s="24"/>
      <c r="O194" s="24"/>
      <c r="P194" s="24"/>
      <c r="Q194" s="24"/>
      <c r="R194" s="24"/>
      <c r="S194" s="24"/>
      <c r="T194" s="24"/>
    </row>
    <row r="195" spans="1:36">
      <c r="A195" s="24"/>
      <c r="B195" s="24"/>
      <c r="C195" s="24"/>
      <c r="D195" s="24"/>
      <c r="E195" s="24"/>
      <c r="F195" s="24"/>
      <c r="G195" s="24"/>
      <c r="H195" s="24"/>
      <c r="I195" s="24"/>
      <c r="J195" s="24"/>
      <c r="K195" s="24"/>
      <c r="L195" s="24"/>
      <c r="M195" s="24"/>
      <c r="N195" s="24"/>
      <c r="O195" s="24"/>
      <c r="P195" s="24"/>
      <c r="Q195" s="24"/>
      <c r="R195" s="24"/>
      <c r="S195" s="24"/>
      <c r="T195" s="24"/>
    </row>
    <row r="196" spans="1:36">
      <c r="A196" s="24"/>
      <c r="B196" s="24"/>
      <c r="C196" s="24"/>
      <c r="D196" s="24"/>
      <c r="E196" s="24"/>
      <c r="F196" s="24"/>
      <c r="G196" s="24"/>
      <c r="H196" s="24"/>
      <c r="I196" s="24"/>
      <c r="J196" s="24"/>
      <c r="K196" s="24"/>
      <c r="L196" s="24"/>
      <c r="M196" s="24"/>
      <c r="N196" s="24"/>
      <c r="O196" s="24"/>
      <c r="P196" s="24"/>
      <c r="Q196" s="24"/>
      <c r="R196" s="24"/>
      <c r="S196" s="24"/>
      <c r="T196" s="24"/>
    </row>
    <row r="197" spans="1:36">
      <c r="A197" s="24"/>
      <c r="B197" s="24"/>
      <c r="C197" s="24"/>
      <c r="D197" s="24"/>
      <c r="E197" s="24"/>
      <c r="F197" s="24"/>
      <c r="G197" s="24"/>
      <c r="H197" s="24"/>
      <c r="I197" s="24"/>
      <c r="J197" s="24"/>
      <c r="K197" s="24"/>
      <c r="L197" s="24"/>
      <c r="M197" s="24"/>
      <c r="N197" s="24"/>
      <c r="O197" s="24"/>
      <c r="P197" s="24"/>
      <c r="Q197" s="24"/>
      <c r="R197" s="24"/>
      <c r="S197" s="24"/>
      <c r="T197" s="24"/>
    </row>
    <row r="198" spans="1:36">
      <c r="A198" s="24"/>
      <c r="B198" s="24"/>
      <c r="C198" s="24"/>
      <c r="D198" s="24"/>
      <c r="E198" s="24"/>
      <c r="F198" s="24"/>
      <c r="G198" s="24"/>
      <c r="H198" s="24"/>
      <c r="I198" s="24"/>
      <c r="J198" s="24"/>
      <c r="K198" s="24"/>
      <c r="L198" s="24"/>
      <c r="M198" s="24"/>
      <c r="N198" s="24"/>
      <c r="O198" s="24"/>
      <c r="P198" s="24"/>
      <c r="Q198" s="24"/>
      <c r="R198" s="24"/>
      <c r="S198" s="24"/>
      <c r="T198" s="24"/>
    </row>
    <row r="199" spans="1:36">
      <c r="A199" s="24"/>
      <c r="B199" s="24"/>
      <c r="C199" s="24"/>
      <c r="D199" s="24"/>
      <c r="E199" s="24"/>
      <c r="F199" s="24"/>
      <c r="G199" s="24"/>
      <c r="H199" s="24"/>
      <c r="I199" s="24"/>
      <c r="J199" s="24"/>
      <c r="K199" s="24"/>
      <c r="L199" s="24"/>
      <c r="M199" s="24"/>
      <c r="N199" s="24"/>
      <c r="O199" s="24"/>
      <c r="P199" s="24"/>
      <c r="Q199" s="24"/>
      <c r="R199" s="24"/>
      <c r="S199" s="24"/>
      <c r="T199" s="24"/>
    </row>
    <row r="200" spans="1:36">
      <c r="A200" s="24"/>
      <c r="B200" s="24"/>
      <c r="C200" s="24"/>
      <c r="D200" s="24"/>
      <c r="E200" s="24"/>
      <c r="F200" s="24"/>
      <c r="G200" s="24"/>
      <c r="H200" s="24"/>
      <c r="I200" s="24"/>
      <c r="J200" s="24"/>
      <c r="K200" s="24"/>
      <c r="L200" s="24"/>
      <c r="M200" s="24"/>
      <c r="N200" s="24"/>
      <c r="O200" s="24"/>
      <c r="P200" s="24"/>
      <c r="Q200" s="24"/>
      <c r="R200" s="24"/>
      <c r="S200" s="24"/>
      <c r="T200" s="24"/>
    </row>
    <row r="201" spans="1:36">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row>
    <row r="202" spans="1:36">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row>
    <row r="203" spans="1:36">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row>
    <row r="204" spans="1:36">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row>
    <row r="205" spans="1:36">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row>
    <row r="206" spans="1:36">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row>
    <row r="207" spans="1:36">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row>
    <row r="208" spans="1:36">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row>
    <row r="209" spans="1:36">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row>
    <row r="210" spans="1:36">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row>
    <row r="211" spans="1:36">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row>
    <row r="212" spans="1:36">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row>
    <row r="213" spans="1:36">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row>
    <row r="214" spans="1:36">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row>
    <row r="215" spans="1:36">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row>
    <row r="216" spans="1:36">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row>
    <row r="217" spans="1:36">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row>
    <row r="218" spans="1:36">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row>
    <row r="219" spans="1:36">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row>
    <row r="220" spans="1:36">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row>
    <row r="221" spans="1:36">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row>
    <row r="222" spans="1:36">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row>
    <row r="223" spans="1:36">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row>
    <row r="224" spans="1:36">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row>
    <row r="225" spans="1:36">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row>
    <row r="226" spans="1:36">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row>
    <row r="227" spans="1:36">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row>
    <row r="228" spans="1:36">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row>
    <row r="229" spans="1:36">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row>
    <row r="230" spans="1:36">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row>
    <row r="231" spans="1:36">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row>
    <row r="232" spans="1:36">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row>
    <row r="233" spans="1:36">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row>
    <row r="234" spans="1:36">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row>
    <row r="235" spans="1:36">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row>
    <row r="236" spans="1:36">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row>
    <row r="237" spans="1:36">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row>
    <row r="238" spans="1:36">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row>
    <row r="239" spans="1:36">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row>
    <row r="240" spans="1:36">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row>
    <row r="241" spans="1:36">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row>
    <row r="242" spans="1:36">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row>
    <row r="243" spans="1:36">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row>
    <row r="244" spans="1:36">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row>
    <row r="245" spans="1:36">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row>
    <row r="246" spans="1:36">
      <c r="A246" s="24"/>
      <c r="B246" s="24"/>
      <c r="C246" s="24"/>
      <c r="D246" s="24"/>
      <c r="E246" s="24"/>
      <c r="F246" s="24"/>
      <c r="G246" s="24"/>
      <c r="H246" s="24"/>
      <c r="I246" s="24"/>
      <c r="J246" s="24"/>
      <c r="K246" s="24"/>
      <c r="L246" s="24"/>
      <c r="M246" s="24"/>
      <c r="N246" s="24"/>
    </row>
    <row r="247" spans="1:36">
      <c r="A247" s="24"/>
      <c r="B247" s="24"/>
      <c r="C247" s="24"/>
      <c r="D247" s="24"/>
      <c r="E247" s="24"/>
      <c r="F247" s="24"/>
      <c r="G247" s="24"/>
      <c r="H247" s="24"/>
      <c r="I247" s="24"/>
      <c r="J247" s="24"/>
      <c r="K247" s="24"/>
      <c r="L247" s="24"/>
      <c r="M247" s="24"/>
      <c r="N247" s="24"/>
    </row>
    <row r="248" spans="1:36">
      <c r="A248" s="24"/>
      <c r="B248" s="24"/>
      <c r="C248" s="24"/>
      <c r="D248" s="24"/>
      <c r="E248" s="24"/>
      <c r="F248" s="24"/>
      <c r="G248" s="24"/>
      <c r="H248" s="24"/>
      <c r="I248" s="24"/>
      <c r="J248" s="24"/>
      <c r="K248" s="24"/>
      <c r="L248" s="24"/>
      <c r="M248" s="24"/>
      <c r="N248" s="24"/>
    </row>
    <row r="249" spans="1:36">
      <c r="A249" s="24"/>
      <c r="B249" s="24"/>
      <c r="C249" s="24"/>
      <c r="D249" s="24"/>
      <c r="E249" s="24"/>
      <c r="F249" s="24"/>
      <c r="G249" s="24"/>
      <c r="H249" s="24"/>
      <c r="I249" s="24"/>
      <c r="J249" s="24"/>
      <c r="K249" s="24"/>
      <c r="L249" s="24"/>
      <c r="M249" s="24"/>
      <c r="N249" s="24"/>
    </row>
    <row r="250" spans="1:36">
      <c r="A250" s="24"/>
      <c r="B250" s="24"/>
      <c r="C250" s="24"/>
      <c r="D250" s="24"/>
      <c r="E250" s="24"/>
      <c r="F250" s="24"/>
      <c r="G250" s="24"/>
      <c r="H250" s="24"/>
      <c r="I250" s="24"/>
      <c r="J250" s="24"/>
      <c r="K250" s="24"/>
      <c r="L250" s="24"/>
      <c r="M250" s="24"/>
      <c r="N250" s="24"/>
    </row>
    <row r="251" spans="1:36">
      <c r="A251" s="24"/>
      <c r="B251" s="24"/>
      <c r="C251" s="24"/>
      <c r="D251" s="24"/>
      <c r="E251" s="24"/>
      <c r="F251" s="24"/>
      <c r="G251" s="24"/>
      <c r="H251" s="24"/>
      <c r="I251" s="24"/>
      <c r="J251" s="24"/>
      <c r="K251" s="24"/>
      <c r="L251" s="24"/>
      <c r="M251" s="24"/>
      <c r="N251" s="24"/>
    </row>
    <row r="252" spans="1:36">
      <c r="A252" s="24"/>
      <c r="B252" s="24"/>
      <c r="C252" s="24"/>
      <c r="D252" s="24"/>
      <c r="E252" s="24"/>
      <c r="F252" s="24"/>
      <c r="G252" s="24"/>
      <c r="H252" s="24"/>
      <c r="I252" s="24"/>
      <c r="J252" s="24"/>
      <c r="K252" s="24"/>
      <c r="L252" s="24"/>
      <c r="M252" s="24"/>
      <c r="N252" s="24"/>
    </row>
    <row r="253" spans="1:36">
      <c r="A253" s="24"/>
      <c r="B253" s="24"/>
      <c r="C253" s="24"/>
      <c r="D253" s="24"/>
      <c r="E253" s="24"/>
      <c r="F253" s="24"/>
      <c r="G253" s="24"/>
      <c r="H253" s="24"/>
      <c r="I253" s="24"/>
      <c r="J253" s="24"/>
      <c r="K253" s="24"/>
      <c r="L253" s="24"/>
      <c r="M253" s="24"/>
      <c r="N253" s="24"/>
    </row>
    <row r="254" spans="1:36">
      <c r="A254" s="24"/>
      <c r="B254" s="24"/>
      <c r="C254" s="24"/>
      <c r="D254" s="24"/>
      <c r="E254" s="24"/>
      <c r="F254" s="24"/>
      <c r="G254" s="24"/>
      <c r="H254" s="24"/>
      <c r="I254" s="24"/>
      <c r="J254" s="24"/>
      <c r="K254" s="24"/>
      <c r="L254" s="24"/>
      <c r="M254" s="24"/>
      <c r="N254" s="24"/>
    </row>
    <row r="255" spans="1:36">
      <c r="A255" s="24"/>
      <c r="B255" s="24"/>
      <c r="C255" s="24"/>
      <c r="D255" s="24"/>
      <c r="E255" s="24"/>
      <c r="F255" s="24"/>
      <c r="G255" s="24"/>
      <c r="H255" s="24"/>
      <c r="I255" s="24"/>
      <c r="J255" s="24"/>
      <c r="K255" s="24"/>
      <c r="L255" s="24"/>
      <c r="M255" s="24"/>
      <c r="N255" s="24"/>
    </row>
    <row r="256" spans="1:36">
      <c r="A256" s="24"/>
      <c r="B256" s="24"/>
      <c r="C256" s="24"/>
      <c r="D256" s="24"/>
      <c r="E256" s="24"/>
      <c r="F256" s="24"/>
      <c r="G256" s="24"/>
      <c r="H256" s="24"/>
      <c r="I256" s="24"/>
      <c r="J256" s="24"/>
      <c r="K256" s="24"/>
      <c r="L256" s="24"/>
      <c r="M256" s="24"/>
      <c r="N256" s="24"/>
    </row>
    <row r="257" spans="1:14">
      <c r="A257" s="24"/>
      <c r="B257" s="24"/>
      <c r="C257" s="24"/>
      <c r="D257" s="24"/>
      <c r="E257" s="24"/>
      <c r="F257" s="24"/>
      <c r="G257" s="24"/>
      <c r="H257" s="24"/>
      <c r="I257" s="24"/>
      <c r="J257" s="24"/>
      <c r="K257" s="24"/>
      <c r="L257" s="24"/>
      <c r="M257" s="24"/>
      <c r="N257" s="24"/>
    </row>
    <row r="258" spans="1:14">
      <c r="A258" s="24"/>
      <c r="B258" s="24"/>
      <c r="C258" s="24"/>
      <c r="D258" s="24"/>
      <c r="E258" s="24"/>
      <c r="F258" s="24"/>
      <c r="G258" s="24"/>
      <c r="H258" s="24"/>
      <c r="I258" s="24"/>
      <c r="J258" s="24"/>
      <c r="K258" s="24"/>
      <c r="L258" s="24"/>
      <c r="M258" s="24"/>
      <c r="N258" s="24"/>
    </row>
    <row r="259" spans="1:14">
      <c r="A259" s="24"/>
      <c r="B259" s="24"/>
      <c r="C259" s="24"/>
      <c r="D259" s="24"/>
      <c r="E259" s="24"/>
      <c r="F259" s="24"/>
      <c r="G259" s="24"/>
      <c r="H259" s="24"/>
      <c r="I259" s="24"/>
      <c r="J259" s="24"/>
      <c r="K259" s="24"/>
      <c r="L259" s="24"/>
      <c r="M259" s="24"/>
      <c r="N259" s="24"/>
    </row>
    <row r="260" spans="1:14">
      <c r="A260" s="24"/>
      <c r="B260" s="24"/>
      <c r="C260" s="24"/>
      <c r="D260" s="24"/>
      <c r="E260" s="24"/>
      <c r="F260" s="24"/>
      <c r="G260" s="24"/>
      <c r="H260" s="24"/>
      <c r="I260" s="24"/>
      <c r="J260" s="24"/>
      <c r="K260" s="24"/>
      <c r="L260" s="24"/>
      <c r="M260" s="24"/>
      <c r="N260" s="24"/>
    </row>
    <row r="261" spans="1:14">
      <c r="A261" s="24"/>
      <c r="B261" s="24"/>
      <c r="C261" s="24"/>
      <c r="D261" s="24"/>
      <c r="E261" s="24"/>
      <c r="F261" s="24"/>
      <c r="G261" s="24"/>
      <c r="H261" s="24"/>
      <c r="I261" s="24"/>
      <c r="J261" s="24"/>
      <c r="K261" s="24"/>
      <c r="L261" s="24"/>
      <c r="M261" s="24"/>
      <c r="N261" s="24"/>
    </row>
    <row r="262" spans="1:14">
      <c r="A262" s="24"/>
      <c r="B262" s="24"/>
      <c r="C262" s="24"/>
      <c r="D262" s="24"/>
      <c r="E262" s="24"/>
      <c r="F262" s="24"/>
      <c r="G262" s="24"/>
      <c r="H262" s="24"/>
      <c r="I262" s="24"/>
      <c r="J262" s="24"/>
      <c r="K262" s="24"/>
      <c r="L262" s="24"/>
      <c r="M262" s="24"/>
      <c r="N262" s="24"/>
    </row>
    <row r="263" spans="1:14">
      <c r="A263" s="24"/>
      <c r="B263" s="24"/>
      <c r="C263" s="24"/>
      <c r="D263" s="24"/>
      <c r="E263" s="24"/>
      <c r="F263" s="24"/>
      <c r="G263" s="24"/>
      <c r="H263" s="24"/>
      <c r="I263" s="24"/>
      <c r="J263" s="24"/>
      <c r="K263" s="24"/>
      <c r="L263" s="24"/>
      <c r="M263" s="24"/>
      <c r="N263" s="24"/>
    </row>
    <row r="264" spans="1:14">
      <c r="A264" s="24"/>
      <c r="B264" s="24"/>
      <c r="C264" s="24"/>
      <c r="D264" s="24"/>
      <c r="E264" s="24"/>
      <c r="F264" s="24"/>
      <c r="G264" s="24"/>
      <c r="H264" s="24"/>
      <c r="I264" s="24"/>
      <c r="J264" s="24"/>
      <c r="K264" s="24"/>
      <c r="L264" s="24"/>
      <c r="M264" s="24"/>
      <c r="N264" s="24"/>
    </row>
    <row r="265" spans="1:14">
      <c r="A265" s="24"/>
      <c r="B265" s="24"/>
      <c r="C265" s="24"/>
      <c r="D265" s="24"/>
      <c r="E265" s="24"/>
      <c r="F265" s="24"/>
      <c r="G265" s="24"/>
      <c r="H265" s="24"/>
      <c r="I265" s="24"/>
      <c r="J265" s="24"/>
      <c r="K265" s="24"/>
      <c r="L265" s="24"/>
      <c r="M265" s="24"/>
      <c r="N265" s="24"/>
    </row>
    <row r="266" spans="1:14">
      <c r="A266" s="24"/>
      <c r="B266" s="24"/>
      <c r="C266" s="24"/>
      <c r="D266" s="24"/>
      <c r="E266" s="24"/>
      <c r="F266" s="24"/>
      <c r="G266" s="24"/>
      <c r="H266" s="24"/>
      <c r="I266" s="24"/>
      <c r="J266" s="24"/>
      <c r="K266" s="24"/>
      <c r="L266" s="24"/>
      <c r="M266" s="24"/>
      <c r="N266" s="24"/>
    </row>
    <row r="267" spans="1:14">
      <c r="A267" s="24"/>
      <c r="B267" s="24"/>
      <c r="C267" s="24"/>
      <c r="D267" s="24"/>
      <c r="E267" s="24"/>
      <c r="F267" s="24"/>
      <c r="G267" s="24"/>
      <c r="H267" s="24"/>
      <c r="I267" s="24"/>
      <c r="J267" s="24"/>
      <c r="K267" s="24"/>
      <c r="L267" s="24"/>
      <c r="M267" s="24"/>
      <c r="N267" s="24"/>
    </row>
    <row r="268" spans="1:14">
      <c r="A268" s="24"/>
      <c r="B268" s="24"/>
      <c r="C268" s="24"/>
      <c r="D268" s="24"/>
      <c r="E268" s="24"/>
      <c r="F268" s="24"/>
      <c r="G268" s="24"/>
      <c r="H268" s="24"/>
      <c r="I268" s="24"/>
      <c r="J268" s="24"/>
      <c r="K268" s="24"/>
      <c r="L268" s="24"/>
      <c r="M268" s="24"/>
      <c r="N268" s="24"/>
    </row>
    <row r="269" spans="1:14">
      <c r="A269" s="24"/>
      <c r="B269" s="24"/>
      <c r="C269" s="24"/>
      <c r="D269" s="24"/>
      <c r="E269" s="24"/>
      <c r="F269" s="24"/>
      <c r="G269" s="24"/>
      <c r="H269" s="24"/>
      <c r="I269" s="24"/>
      <c r="J269" s="24"/>
      <c r="K269" s="24"/>
      <c r="L269" s="24"/>
      <c r="M269" s="24"/>
      <c r="N269" s="24"/>
    </row>
    <row r="270" spans="1:14">
      <c r="A270" s="24"/>
      <c r="B270" s="24"/>
      <c r="C270" s="24"/>
      <c r="D270" s="24"/>
      <c r="E270" s="24"/>
      <c r="F270" s="24"/>
      <c r="G270" s="24"/>
      <c r="H270" s="24"/>
      <c r="I270" s="24"/>
      <c r="J270" s="24"/>
      <c r="K270" s="24"/>
      <c r="L270" s="24"/>
      <c r="M270" s="24"/>
      <c r="N270" s="24"/>
    </row>
    <row r="271" spans="1:14">
      <c r="A271" s="24"/>
      <c r="B271" s="24"/>
      <c r="C271" s="24"/>
      <c r="D271" s="24"/>
      <c r="E271" s="24"/>
      <c r="F271" s="24"/>
      <c r="G271" s="24"/>
      <c r="H271" s="24"/>
      <c r="I271" s="24"/>
      <c r="J271" s="24"/>
      <c r="K271" s="24"/>
      <c r="L271" s="24"/>
      <c r="M271" s="24"/>
      <c r="N271" s="24"/>
    </row>
    <row r="272" spans="1:14">
      <c r="A272" s="24"/>
      <c r="B272" s="24"/>
      <c r="C272" s="24"/>
      <c r="D272" s="24"/>
      <c r="E272" s="24"/>
      <c r="F272" s="24"/>
      <c r="G272" s="24"/>
      <c r="H272" s="24"/>
      <c r="I272" s="24"/>
      <c r="J272" s="24"/>
      <c r="K272" s="24"/>
      <c r="L272" s="24"/>
      <c r="M272" s="24"/>
      <c r="N272" s="24"/>
    </row>
    <row r="273" spans="1:14">
      <c r="A273" s="24"/>
      <c r="B273" s="24"/>
      <c r="C273" s="24"/>
      <c r="D273" s="24"/>
      <c r="E273" s="24"/>
      <c r="F273" s="24"/>
      <c r="G273" s="24"/>
      <c r="H273" s="24"/>
      <c r="I273" s="24"/>
      <c r="J273" s="24"/>
      <c r="K273" s="24"/>
      <c r="L273" s="24"/>
      <c r="M273" s="24"/>
      <c r="N273" s="24"/>
    </row>
    <row r="274" spans="1:14">
      <c r="A274" s="24"/>
      <c r="B274" s="24"/>
      <c r="C274" s="24"/>
      <c r="D274" s="24"/>
      <c r="E274" s="24"/>
      <c r="F274" s="24"/>
      <c r="G274" s="24"/>
      <c r="H274" s="24"/>
      <c r="I274" s="24"/>
      <c r="J274" s="24"/>
      <c r="K274" s="24"/>
      <c r="L274" s="24"/>
      <c r="M274" s="24"/>
      <c r="N274" s="24"/>
    </row>
    <row r="275" spans="1:14">
      <c r="A275" s="24"/>
      <c r="B275" s="24"/>
      <c r="C275" s="24"/>
      <c r="D275" s="24"/>
      <c r="E275" s="24"/>
      <c r="F275" s="24"/>
      <c r="G275" s="24"/>
      <c r="H275" s="24"/>
      <c r="I275" s="24"/>
      <c r="J275" s="24"/>
      <c r="K275" s="24"/>
      <c r="L275" s="24"/>
      <c r="M275" s="24"/>
      <c r="N275" s="24"/>
    </row>
    <row r="276" spans="1:14">
      <c r="A276" s="24"/>
      <c r="B276" s="24"/>
      <c r="C276" s="24"/>
      <c r="D276" s="24"/>
      <c r="E276" s="24"/>
      <c r="F276" s="24"/>
      <c r="G276" s="24"/>
      <c r="H276" s="24"/>
      <c r="I276" s="24"/>
      <c r="J276" s="24"/>
      <c r="K276" s="24"/>
      <c r="L276" s="24"/>
      <c r="M276" s="24"/>
      <c r="N276" s="24"/>
    </row>
    <row r="277" spans="1:14">
      <c r="A277" s="24"/>
      <c r="B277" s="24"/>
      <c r="C277" s="24"/>
      <c r="D277" s="24"/>
      <c r="E277" s="24"/>
      <c r="F277" s="24"/>
      <c r="G277" s="24"/>
      <c r="H277" s="24"/>
      <c r="I277" s="24"/>
      <c r="J277" s="24"/>
      <c r="K277" s="24"/>
      <c r="L277" s="24"/>
      <c r="M277" s="24"/>
      <c r="N277" s="24"/>
    </row>
    <row r="278" spans="1:14">
      <c r="A278" s="24"/>
      <c r="B278" s="24"/>
      <c r="C278" s="24"/>
      <c r="D278" s="24"/>
      <c r="E278" s="24"/>
      <c r="F278" s="24"/>
      <c r="G278" s="24"/>
      <c r="H278" s="24"/>
      <c r="I278" s="24"/>
      <c r="J278" s="24"/>
      <c r="K278" s="24"/>
      <c r="L278" s="24"/>
      <c r="M278" s="24"/>
      <c r="N278" s="24"/>
    </row>
    <row r="279" spans="1:14">
      <c r="A279" s="24"/>
      <c r="B279" s="24"/>
      <c r="C279" s="24"/>
      <c r="D279" s="24"/>
      <c r="E279" s="24"/>
      <c r="F279" s="24"/>
      <c r="G279" s="24"/>
      <c r="H279" s="24"/>
      <c r="I279" s="24"/>
      <c r="J279" s="24"/>
      <c r="K279" s="24"/>
      <c r="L279" s="24"/>
      <c r="M279" s="24"/>
      <c r="N279" s="24"/>
    </row>
    <row r="280" spans="1:14">
      <c r="A280" s="24"/>
      <c r="B280" s="24"/>
      <c r="C280" s="24"/>
      <c r="D280" s="24"/>
      <c r="E280" s="24"/>
      <c r="F280" s="24"/>
      <c r="G280" s="24"/>
      <c r="H280" s="24"/>
      <c r="I280" s="24"/>
      <c r="J280" s="24"/>
      <c r="K280" s="24"/>
      <c r="L280" s="24"/>
      <c r="M280" s="24"/>
      <c r="N280" s="24"/>
    </row>
    <row r="281" spans="1:14">
      <c r="A281" s="24"/>
      <c r="B281" s="24"/>
      <c r="C281" s="24"/>
      <c r="D281" s="24"/>
      <c r="E281" s="24"/>
      <c r="F281" s="24"/>
      <c r="G281" s="24"/>
      <c r="H281" s="24"/>
      <c r="I281" s="24"/>
      <c r="J281" s="24"/>
      <c r="K281" s="24"/>
      <c r="L281" s="24"/>
      <c r="M281" s="24"/>
      <c r="N281" s="24"/>
    </row>
    <row r="282" spans="1:14">
      <c r="A282" s="24"/>
      <c r="B282" s="24"/>
      <c r="C282" s="24"/>
      <c r="D282" s="24"/>
      <c r="E282" s="24"/>
      <c r="F282" s="24"/>
      <c r="G282" s="24"/>
      <c r="H282" s="24"/>
      <c r="I282" s="24"/>
      <c r="J282" s="24"/>
      <c r="K282" s="24"/>
      <c r="L282" s="24"/>
      <c r="M282" s="24"/>
      <c r="N282" s="24"/>
    </row>
    <row r="283" spans="1:14">
      <c r="A283" s="24"/>
      <c r="B283" s="24"/>
      <c r="C283" s="24"/>
      <c r="D283" s="24"/>
      <c r="E283" s="24"/>
      <c r="F283" s="24"/>
      <c r="G283" s="24"/>
      <c r="H283" s="24"/>
      <c r="I283" s="24"/>
      <c r="J283" s="24"/>
      <c r="K283" s="24"/>
      <c r="L283" s="24"/>
      <c r="M283" s="24"/>
      <c r="N283" s="24"/>
    </row>
    <row r="284" spans="1:14">
      <c r="A284" s="24"/>
      <c r="B284" s="24"/>
      <c r="C284" s="24"/>
      <c r="D284" s="24"/>
      <c r="E284" s="24"/>
      <c r="F284" s="24"/>
      <c r="G284" s="24"/>
      <c r="H284" s="24"/>
      <c r="I284" s="24"/>
      <c r="J284" s="24"/>
      <c r="K284" s="24"/>
      <c r="L284" s="24"/>
      <c r="M284" s="24"/>
      <c r="N284" s="24"/>
    </row>
    <row r="285" spans="1:14">
      <c r="A285" s="24"/>
      <c r="B285" s="24"/>
      <c r="C285" s="24"/>
      <c r="D285" s="24"/>
      <c r="E285" s="24"/>
      <c r="F285" s="24"/>
      <c r="G285" s="24"/>
      <c r="H285" s="24"/>
      <c r="I285" s="24"/>
      <c r="J285" s="24"/>
      <c r="K285" s="24"/>
      <c r="L285" s="24"/>
      <c r="M285" s="24"/>
      <c r="N285" s="24"/>
    </row>
    <row r="286" spans="1:14">
      <c r="A286" s="24"/>
      <c r="B286" s="24"/>
      <c r="C286" s="24"/>
      <c r="D286" s="24"/>
      <c r="E286" s="24"/>
      <c r="F286" s="24"/>
      <c r="G286" s="24"/>
      <c r="H286" s="24"/>
      <c r="I286" s="24"/>
      <c r="J286" s="24"/>
      <c r="K286" s="24"/>
      <c r="L286" s="24"/>
      <c r="M286" s="24"/>
      <c r="N286" s="24"/>
    </row>
    <row r="287" spans="1:14">
      <c r="A287" s="24"/>
      <c r="B287" s="24"/>
      <c r="C287" s="24"/>
      <c r="D287" s="24"/>
      <c r="E287" s="24"/>
      <c r="F287" s="24"/>
      <c r="G287" s="24"/>
      <c r="H287" s="24"/>
      <c r="I287" s="24"/>
      <c r="J287" s="24"/>
      <c r="K287" s="24"/>
      <c r="L287" s="24"/>
      <c r="M287" s="24"/>
      <c r="N287" s="24"/>
    </row>
    <row r="288" spans="1:14">
      <c r="A288" s="24"/>
      <c r="B288" s="24"/>
      <c r="C288" s="24"/>
      <c r="D288" s="24"/>
      <c r="E288" s="24"/>
      <c r="F288" s="24"/>
      <c r="G288" s="24"/>
      <c r="H288" s="24"/>
      <c r="I288" s="24"/>
      <c r="J288" s="24"/>
      <c r="K288" s="24"/>
      <c r="L288" s="24"/>
      <c r="M288" s="24"/>
      <c r="N288" s="24"/>
    </row>
    <row r="289" spans="1:14">
      <c r="A289" s="24"/>
      <c r="B289" s="24"/>
      <c r="C289" s="24"/>
      <c r="D289" s="24"/>
      <c r="E289" s="24"/>
      <c r="F289" s="24"/>
      <c r="G289" s="24"/>
      <c r="H289" s="24"/>
      <c r="I289" s="24"/>
      <c r="J289" s="24"/>
      <c r="K289" s="24"/>
      <c r="L289" s="24"/>
      <c r="M289" s="24"/>
      <c r="N289" s="24"/>
    </row>
    <row r="290" spans="1:14">
      <c r="A290" s="24"/>
      <c r="B290" s="24"/>
      <c r="C290" s="24"/>
      <c r="D290" s="24"/>
      <c r="E290" s="24"/>
      <c r="F290" s="24"/>
      <c r="G290" s="24"/>
      <c r="H290" s="24"/>
      <c r="I290" s="24"/>
      <c r="J290" s="24"/>
      <c r="K290" s="24"/>
      <c r="L290" s="24"/>
      <c r="M290" s="24"/>
      <c r="N290" s="24"/>
    </row>
    <row r="291" spans="1:14">
      <c r="A291" s="24"/>
      <c r="B291" s="24"/>
      <c r="C291" s="24"/>
      <c r="D291" s="24"/>
      <c r="E291" s="24"/>
      <c r="F291" s="24"/>
      <c r="G291" s="24"/>
      <c r="H291" s="24"/>
      <c r="I291" s="24"/>
      <c r="J291" s="24"/>
      <c r="K291" s="24"/>
      <c r="L291" s="24"/>
      <c r="M291" s="24"/>
      <c r="N291" s="24"/>
    </row>
    <row r="292" spans="1:14">
      <c r="A292" s="24"/>
      <c r="B292" s="24"/>
      <c r="C292" s="24"/>
      <c r="D292" s="24"/>
      <c r="E292" s="24"/>
      <c r="F292" s="24"/>
      <c r="G292" s="24"/>
      <c r="H292" s="24"/>
      <c r="I292" s="24"/>
      <c r="J292" s="24"/>
      <c r="K292" s="24"/>
      <c r="L292" s="24"/>
      <c r="M292" s="24"/>
      <c r="N292" s="24"/>
    </row>
    <row r="293" spans="1:14">
      <c r="A293" s="24"/>
      <c r="B293" s="24"/>
      <c r="C293" s="24"/>
      <c r="D293" s="24"/>
      <c r="E293" s="24"/>
      <c r="F293" s="24"/>
      <c r="G293" s="24"/>
      <c r="H293" s="24"/>
      <c r="I293" s="24"/>
      <c r="J293" s="24"/>
      <c r="K293" s="24"/>
      <c r="L293" s="24"/>
      <c r="M293" s="24"/>
      <c r="N293" s="24"/>
    </row>
    <row r="294" spans="1:14">
      <c r="A294" s="24"/>
      <c r="B294" s="24"/>
      <c r="C294" s="24"/>
      <c r="D294" s="24"/>
      <c r="E294" s="24"/>
      <c r="F294" s="24"/>
      <c r="G294" s="24"/>
      <c r="H294" s="24"/>
      <c r="I294" s="24"/>
      <c r="J294" s="24"/>
      <c r="K294" s="24"/>
      <c r="L294" s="24"/>
      <c r="M294" s="24"/>
      <c r="N294" s="24"/>
    </row>
    <row r="295" spans="1:14">
      <c r="A295" s="24"/>
      <c r="B295" s="24"/>
      <c r="C295" s="24"/>
      <c r="D295" s="24"/>
      <c r="E295" s="24"/>
      <c r="F295" s="24"/>
      <c r="G295" s="24"/>
      <c r="H295" s="24"/>
      <c r="I295" s="24"/>
      <c r="J295" s="24"/>
      <c r="K295" s="24"/>
      <c r="L295" s="24"/>
      <c r="M295" s="24"/>
      <c r="N295" s="24"/>
    </row>
    <row r="296" spans="1:14">
      <c r="A296" s="24"/>
      <c r="B296" s="24"/>
      <c r="C296" s="24"/>
      <c r="D296" s="24"/>
      <c r="E296" s="24"/>
      <c r="F296" s="24"/>
      <c r="G296" s="24"/>
      <c r="H296" s="24"/>
      <c r="I296" s="24"/>
      <c r="J296" s="24"/>
      <c r="K296" s="24"/>
      <c r="L296" s="24"/>
      <c r="M296" s="24"/>
      <c r="N296" s="24"/>
    </row>
    <row r="297" spans="1:14">
      <c r="A297" s="24"/>
      <c r="B297" s="24"/>
      <c r="C297" s="24"/>
      <c r="D297" s="24"/>
      <c r="E297" s="24"/>
      <c r="F297" s="24"/>
      <c r="G297" s="24"/>
      <c r="H297" s="24"/>
      <c r="I297" s="24"/>
      <c r="J297" s="24"/>
      <c r="K297" s="24"/>
      <c r="L297" s="24"/>
      <c r="M297" s="24"/>
      <c r="N297" s="24"/>
    </row>
    <row r="298" spans="1:14">
      <c r="A298" s="24"/>
      <c r="B298" s="24"/>
      <c r="C298" s="24"/>
      <c r="D298" s="24"/>
      <c r="E298" s="24"/>
      <c r="F298" s="24"/>
      <c r="G298" s="24"/>
      <c r="H298" s="24"/>
      <c r="I298" s="24"/>
      <c r="J298" s="24"/>
      <c r="K298" s="24"/>
      <c r="L298" s="24"/>
      <c r="M298" s="24"/>
      <c r="N298" s="24"/>
    </row>
    <row r="299" spans="1:14">
      <c r="A299" s="24"/>
      <c r="B299" s="24"/>
      <c r="C299" s="24"/>
      <c r="D299" s="24"/>
      <c r="E299" s="24"/>
      <c r="F299" s="24"/>
      <c r="G299" s="24"/>
      <c r="H299" s="24"/>
      <c r="I299" s="24"/>
      <c r="J299" s="24"/>
      <c r="K299" s="24"/>
      <c r="L299" s="24"/>
      <c r="M299" s="24"/>
      <c r="N299" s="24"/>
    </row>
    <row r="300" spans="1:14">
      <c r="A300" s="24"/>
      <c r="B300" s="24"/>
      <c r="C300" s="24"/>
      <c r="D300" s="24"/>
      <c r="E300" s="24"/>
      <c r="F300" s="24"/>
      <c r="G300" s="24"/>
      <c r="H300" s="24"/>
      <c r="I300" s="24"/>
      <c r="J300" s="24"/>
      <c r="K300" s="24"/>
      <c r="L300" s="24"/>
      <c r="M300" s="24"/>
      <c r="N300" s="24"/>
    </row>
    <row r="301" spans="1:14">
      <c r="A301" s="24"/>
      <c r="B301" s="24"/>
      <c r="C301" s="24"/>
      <c r="D301" s="24"/>
      <c r="E301" s="24"/>
      <c r="F301" s="24"/>
      <c r="G301" s="24"/>
      <c r="H301" s="24"/>
      <c r="I301" s="24"/>
      <c r="J301" s="24"/>
      <c r="K301" s="24"/>
      <c r="L301" s="24"/>
      <c r="M301" s="24"/>
      <c r="N301" s="24"/>
    </row>
    <row r="302" spans="1:14">
      <c r="A302" s="24"/>
      <c r="B302" s="24"/>
      <c r="C302" s="24"/>
      <c r="D302" s="24"/>
      <c r="E302" s="24"/>
      <c r="F302" s="24"/>
      <c r="G302" s="24"/>
      <c r="H302" s="24"/>
      <c r="I302" s="24"/>
      <c r="J302" s="24"/>
      <c r="K302" s="24"/>
      <c r="L302" s="24"/>
      <c r="M302" s="24"/>
      <c r="N302" s="24"/>
    </row>
    <row r="303" spans="1:14">
      <c r="A303" s="24"/>
      <c r="B303" s="24"/>
      <c r="C303" s="24"/>
      <c r="D303" s="24"/>
      <c r="E303" s="24"/>
      <c r="F303" s="24"/>
      <c r="G303" s="24"/>
      <c r="H303" s="24"/>
      <c r="I303" s="24"/>
      <c r="J303" s="24"/>
      <c r="K303" s="24"/>
      <c r="L303" s="24"/>
      <c r="M303" s="24"/>
      <c r="N303" s="24"/>
    </row>
    <row r="304" spans="1:14">
      <c r="A304" s="24"/>
      <c r="B304" s="24"/>
      <c r="C304" s="24"/>
      <c r="D304" s="24"/>
      <c r="E304" s="24"/>
      <c r="F304" s="24"/>
      <c r="G304" s="24"/>
      <c r="H304" s="24"/>
      <c r="I304" s="24"/>
      <c r="J304" s="24"/>
      <c r="K304" s="24"/>
      <c r="L304" s="24"/>
      <c r="M304" s="24"/>
      <c r="N304" s="24"/>
    </row>
    <row r="305" spans="1:14">
      <c r="A305" s="24"/>
      <c r="B305" s="24"/>
      <c r="C305" s="24"/>
      <c r="D305" s="24"/>
      <c r="E305" s="24"/>
      <c r="F305" s="24"/>
      <c r="G305" s="24"/>
      <c r="H305" s="24"/>
      <c r="I305" s="24"/>
      <c r="J305" s="24"/>
      <c r="K305" s="24"/>
      <c r="L305" s="24"/>
      <c r="M305" s="24"/>
      <c r="N305" s="24"/>
    </row>
    <row r="306" spans="1:14">
      <c r="A306" s="24"/>
      <c r="B306" s="24"/>
      <c r="C306" s="24"/>
      <c r="D306" s="24"/>
      <c r="E306" s="24"/>
      <c r="F306" s="24"/>
      <c r="G306" s="24"/>
      <c r="H306" s="24"/>
      <c r="I306" s="24"/>
      <c r="J306" s="24"/>
      <c r="K306" s="24"/>
      <c r="L306" s="24"/>
      <c r="M306" s="24"/>
      <c r="N306" s="24"/>
    </row>
    <row r="307" spans="1:14">
      <c r="A307" s="24"/>
      <c r="B307" s="24"/>
      <c r="C307" s="24"/>
      <c r="D307" s="24"/>
      <c r="E307" s="24"/>
      <c r="F307" s="24"/>
      <c r="G307" s="24"/>
      <c r="H307" s="24"/>
      <c r="I307" s="24"/>
      <c r="J307" s="24"/>
      <c r="K307" s="24"/>
      <c r="L307" s="24"/>
      <c r="M307" s="24"/>
      <c r="N307" s="24"/>
    </row>
    <row r="308" spans="1:14">
      <c r="A308" s="24"/>
      <c r="B308" s="24"/>
      <c r="C308" s="24"/>
      <c r="D308" s="24"/>
      <c r="E308" s="24"/>
      <c r="F308" s="24"/>
      <c r="G308" s="24"/>
      <c r="H308" s="24"/>
      <c r="I308" s="24"/>
      <c r="J308" s="24"/>
      <c r="K308" s="24"/>
      <c r="L308" s="24"/>
      <c r="M308" s="24"/>
      <c r="N308" s="24"/>
    </row>
    <row r="309" spans="1:14">
      <c r="A309" s="24"/>
      <c r="B309" s="24"/>
      <c r="C309" s="24"/>
      <c r="D309" s="24"/>
      <c r="E309" s="24"/>
      <c r="F309" s="24"/>
      <c r="G309" s="24"/>
      <c r="H309" s="24"/>
      <c r="I309" s="24"/>
      <c r="J309" s="24"/>
      <c r="K309" s="24"/>
      <c r="L309" s="24"/>
      <c r="M309" s="24"/>
      <c r="N309" s="24"/>
    </row>
    <row r="310" spans="1:14">
      <c r="A310" s="24"/>
      <c r="B310" s="24"/>
      <c r="C310" s="24"/>
      <c r="D310" s="24"/>
      <c r="E310" s="24"/>
      <c r="F310" s="24"/>
      <c r="G310" s="24"/>
      <c r="H310" s="24"/>
      <c r="I310" s="24"/>
      <c r="J310" s="24"/>
      <c r="K310" s="24"/>
      <c r="L310" s="24"/>
      <c r="M310" s="24"/>
      <c r="N310" s="24"/>
    </row>
    <row r="311" spans="1:14">
      <c r="A311" s="24"/>
      <c r="B311" s="24"/>
      <c r="C311" s="24"/>
      <c r="D311" s="24"/>
      <c r="E311" s="24"/>
      <c r="F311" s="24"/>
      <c r="G311" s="24"/>
      <c r="H311" s="24"/>
      <c r="I311" s="24"/>
      <c r="J311" s="24"/>
      <c r="K311" s="24"/>
      <c r="L311" s="24"/>
      <c r="M311" s="24"/>
      <c r="N311" s="24"/>
    </row>
    <row r="312" spans="1:14">
      <c r="A312" s="24"/>
      <c r="B312" s="24"/>
      <c r="C312" s="24"/>
      <c r="D312" s="24"/>
      <c r="E312" s="24"/>
      <c r="F312" s="24"/>
      <c r="G312" s="24"/>
      <c r="H312" s="24"/>
      <c r="I312" s="24"/>
      <c r="J312" s="24"/>
      <c r="K312" s="24"/>
      <c r="L312" s="24"/>
      <c r="M312" s="24"/>
      <c r="N312" s="24"/>
    </row>
    <row r="313" spans="1:14">
      <c r="A313" s="24"/>
      <c r="B313" s="24"/>
      <c r="C313" s="24"/>
      <c r="D313" s="24"/>
      <c r="E313" s="24"/>
      <c r="F313" s="24"/>
      <c r="G313" s="24"/>
      <c r="H313" s="24"/>
      <c r="I313" s="24"/>
      <c r="J313" s="24"/>
      <c r="K313" s="24"/>
      <c r="L313" s="24"/>
      <c r="M313" s="24"/>
      <c r="N313" s="24"/>
    </row>
    <row r="314" spans="1:14">
      <c r="A314" s="24"/>
      <c r="B314" s="24"/>
      <c r="C314" s="24"/>
      <c r="D314" s="24"/>
      <c r="E314" s="24"/>
      <c r="F314" s="24"/>
      <c r="G314" s="24"/>
      <c r="H314" s="24"/>
      <c r="I314" s="24"/>
      <c r="J314" s="24"/>
      <c r="K314" s="24"/>
      <c r="L314" s="24"/>
      <c r="M314" s="24"/>
      <c r="N314" s="24"/>
    </row>
    <row r="315" spans="1:14">
      <c r="A315" s="24"/>
      <c r="B315" s="24"/>
      <c r="C315" s="24"/>
      <c r="D315" s="24"/>
      <c r="E315" s="24"/>
      <c r="F315" s="24"/>
      <c r="G315" s="24"/>
      <c r="H315" s="24"/>
      <c r="I315" s="24"/>
      <c r="J315" s="24"/>
      <c r="K315" s="24"/>
      <c r="L315" s="24"/>
      <c r="M315" s="24"/>
      <c r="N315" s="24"/>
    </row>
    <row r="316" spans="1:14">
      <c r="A316" s="24"/>
      <c r="B316" s="24"/>
      <c r="C316" s="24"/>
      <c r="D316" s="24"/>
      <c r="E316" s="24"/>
      <c r="F316" s="24"/>
      <c r="G316" s="24"/>
      <c r="H316" s="24"/>
      <c r="I316" s="24"/>
      <c r="J316" s="24"/>
      <c r="K316" s="24"/>
      <c r="L316" s="24"/>
      <c r="M316" s="24"/>
      <c r="N316" s="24"/>
    </row>
    <row r="317" spans="1:14">
      <c r="A317" s="24"/>
      <c r="B317" s="24"/>
      <c r="C317" s="24"/>
      <c r="D317" s="24"/>
      <c r="E317" s="24"/>
      <c r="F317" s="24"/>
      <c r="G317" s="24"/>
      <c r="H317" s="24"/>
      <c r="I317" s="24"/>
      <c r="J317" s="24"/>
      <c r="K317" s="24"/>
      <c r="L317" s="24"/>
      <c r="M317" s="24"/>
      <c r="N317" s="24"/>
    </row>
    <row r="318" spans="1:14">
      <c r="A318" s="24"/>
      <c r="B318" s="24"/>
      <c r="C318" s="24"/>
      <c r="D318" s="24"/>
      <c r="E318" s="24"/>
      <c r="F318" s="24"/>
      <c r="G318" s="24"/>
      <c r="H318" s="24"/>
      <c r="I318" s="24"/>
      <c r="J318" s="24"/>
      <c r="K318" s="24"/>
      <c r="L318" s="24"/>
      <c r="M318" s="24"/>
      <c r="N318" s="24"/>
    </row>
    <row r="319" spans="1:14">
      <c r="A319" s="24"/>
      <c r="B319" s="24"/>
      <c r="C319" s="24"/>
      <c r="D319" s="24"/>
      <c r="E319" s="24"/>
      <c r="F319" s="24"/>
      <c r="G319" s="24"/>
      <c r="H319" s="24"/>
      <c r="I319" s="24"/>
      <c r="J319" s="24"/>
      <c r="K319" s="24"/>
      <c r="L319" s="24"/>
      <c r="M319" s="24"/>
      <c r="N319" s="24"/>
    </row>
    <row r="320" spans="1:14">
      <c r="A320" s="24"/>
      <c r="B320" s="24"/>
      <c r="C320" s="24"/>
      <c r="D320" s="24"/>
      <c r="E320" s="24"/>
      <c r="F320" s="24"/>
      <c r="G320" s="24"/>
      <c r="H320" s="24"/>
      <c r="I320" s="24"/>
      <c r="J320" s="24"/>
      <c r="K320" s="24"/>
      <c r="L320" s="24"/>
      <c r="M320" s="24"/>
      <c r="N320" s="24"/>
    </row>
    <row r="321" spans="1:14">
      <c r="A321" s="24"/>
      <c r="B321" s="24"/>
      <c r="C321" s="24"/>
      <c r="D321" s="24"/>
      <c r="E321" s="24"/>
      <c r="F321" s="24"/>
      <c r="G321" s="24"/>
      <c r="H321" s="24"/>
      <c r="I321" s="24"/>
      <c r="J321" s="24"/>
      <c r="K321" s="24"/>
      <c r="L321" s="24"/>
      <c r="M321" s="24"/>
      <c r="N321" s="24"/>
    </row>
    <row r="322" spans="1:14">
      <c r="A322" s="24"/>
      <c r="B322" s="24"/>
      <c r="C322" s="24"/>
      <c r="D322" s="24"/>
      <c r="E322" s="24"/>
      <c r="F322" s="24"/>
      <c r="G322" s="24"/>
      <c r="H322" s="24"/>
      <c r="I322" s="24"/>
      <c r="J322" s="24"/>
      <c r="K322" s="24"/>
      <c r="L322" s="24"/>
      <c r="M322" s="24"/>
      <c r="N322" s="24"/>
    </row>
    <row r="323" spans="1:14">
      <c r="A323" s="24"/>
      <c r="B323" s="24"/>
      <c r="C323" s="24"/>
      <c r="D323" s="24"/>
      <c r="E323" s="24"/>
      <c r="F323" s="24"/>
      <c r="G323" s="24"/>
      <c r="H323" s="24"/>
      <c r="I323" s="24"/>
      <c r="J323" s="24"/>
      <c r="K323" s="24"/>
      <c r="L323" s="24"/>
      <c r="M323" s="24"/>
      <c r="N323" s="24"/>
    </row>
    <row r="324" spans="1:14">
      <c r="A324" s="24"/>
      <c r="B324" s="24"/>
      <c r="C324" s="24"/>
      <c r="D324" s="24"/>
      <c r="E324" s="24"/>
      <c r="F324" s="24"/>
      <c r="G324" s="24"/>
      <c r="H324" s="24"/>
      <c r="I324" s="24"/>
      <c r="J324" s="24"/>
      <c r="K324" s="24"/>
      <c r="L324" s="24"/>
      <c r="M324" s="24"/>
      <c r="N324" s="24"/>
    </row>
    <row r="325" spans="1:14">
      <c r="A325" s="24"/>
      <c r="B325" s="24"/>
      <c r="C325" s="24"/>
      <c r="D325" s="24"/>
      <c r="E325" s="24"/>
      <c r="F325" s="24"/>
      <c r="G325" s="24"/>
      <c r="H325" s="24"/>
      <c r="I325" s="24"/>
      <c r="J325" s="24"/>
      <c r="K325" s="24"/>
      <c r="L325" s="24"/>
      <c r="M325" s="24"/>
      <c r="N325" s="24"/>
    </row>
    <row r="326" spans="1:14">
      <c r="A326" s="24"/>
      <c r="B326" s="24"/>
      <c r="C326" s="24"/>
      <c r="D326" s="24"/>
      <c r="E326" s="24"/>
      <c r="F326" s="24"/>
      <c r="G326" s="24"/>
      <c r="H326" s="24"/>
      <c r="I326" s="24"/>
      <c r="J326" s="24"/>
      <c r="K326" s="24"/>
      <c r="L326" s="24"/>
      <c r="M326" s="24"/>
      <c r="N326" s="24"/>
    </row>
    <row r="327" spans="1:14">
      <c r="A327" s="24"/>
      <c r="B327" s="24"/>
      <c r="C327" s="24"/>
      <c r="D327" s="24"/>
      <c r="E327" s="24"/>
      <c r="F327" s="24"/>
      <c r="G327" s="24"/>
      <c r="H327" s="24"/>
      <c r="I327" s="24"/>
      <c r="J327" s="24"/>
      <c r="K327" s="24"/>
      <c r="L327" s="24"/>
      <c r="M327" s="24"/>
      <c r="N327" s="24"/>
    </row>
    <row r="328" spans="1:14">
      <c r="A328" s="24"/>
      <c r="B328" s="24"/>
      <c r="C328" s="24"/>
      <c r="D328" s="24"/>
      <c r="E328" s="24"/>
      <c r="F328" s="24"/>
      <c r="G328" s="24"/>
      <c r="H328" s="24"/>
      <c r="I328" s="24"/>
      <c r="J328" s="24"/>
      <c r="K328" s="24"/>
      <c r="L328" s="24"/>
      <c r="M328" s="24"/>
      <c r="N328" s="24"/>
    </row>
    <row r="329" spans="1:14">
      <c r="A329" s="24"/>
      <c r="B329" s="24"/>
      <c r="C329" s="24"/>
      <c r="D329" s="24"/>
      <c r="E329" s="24"/>
      <c r="F329" s="24"/>
      <c r="G329" s="24"/>
      <c r="H329" s="24"/>
      <c r="I329" s="24"/>
      <c r="J329" s="24"/>
      <c r="K329" s="24"/>
      <c r="L329" s="24"/>
      <c r="M329" s="24"/>
      <c r="N329" s="24"/>
    </row>
    <row r="330" spans="1:14">
      <c r="A330" s="24"/>
      <c r="B330" s="24"/>
      <c r="C330" s="24"/>
      <c r="D330" s="24"/>
      <c r="E330" s="24"/>
      <c r="F330" s="24"/>
      <c r="G330" s="24"/>
      <c r="H330" s="24"/>
      <c r="I330" s="24"/>
      <c r="J330" s="24"/>
      <c r="K330" s="24"/>
      <c r="L330" s="24"/>
      <c r="M330" s="24"/>
      <c r="N330" s="24"/>
    </row>
    <row r="331" spans="1:14">
      <c r="A331" s="24"/>
      <c r="B331" s="24"/>
      <c r="C331" s="24"/>
      <c r="D331" s="24"/>
      <c r="E331" s="24"/>
      <c r="F331" s="24"/>
      <c r="G331" s="24"/>
      <c r="H331" s="24"/>
      <c r="I331" s="24"/>
      <c r="J331" s="24"/>
      <c r="K331" s="24"/>
      <c r="L331" s="24"/>
      <c r="M331" s="24"/>
      <c r="N331" s="24"/>
    </row>
    <row r="332" spans="1:14">
      <c r="A332" s="24"/>
      <c r="B332" s="24"/>
      <c r="C332" s="24"/>
      <c r="D332" s="24"/>
      <c r="E332" s="24"/>
      <c r="F332" s="24"/>
      <c r="G332" s="24"/>
      <c r="H332" s="24"/>
      <c r="I332" s="24"/>
      <c r="J332" s="24"/>
      <c r="K332" s="24"/>
      <c r="L332" s="24"/>
      <c r="M332" s="24"/>
      <c r="N332" s="24"/>
    </row>
    <row r="333" spans="1:14">
      <c r="A333" s="24"/>
      <c r="B333" s="24"/>
      <c r="C333" s="24"/>
      <c r="D333" s="24"/>
      <c r="E333" s="24"/>
      <c r="F333" s="24"/>
      <c r="G333" s="24"/>
      <c r="H333" s="24"/>
      <c r="I333" s="24"/>
      <c r="J333" s="24"/>
      <c r="K333" s="24"/>
      <c r="L333" s="24"/>
      <c r="M333" s="24"/>
      <c r="N333" s="24"/>
    </row>
    <row r="334" spans="1:14">
      <c r="A334" s="24"/>
      <c r="B334" s="24"/>
      <c r="C334" s="24"/>
      <c r="D334" s="24"/>
      <c r="E334" s="24"/>
      <c r="F334" s="24"/>
      <c r="G334" s="24"/>
      <c r="H334" s="24"/>
      <c r="I334" s="24"/>
      <c r="J334" s="24"/>
      <c r="K334" s="24"/>
      <c r="L334" s="24"/>
      <c r="M334" s="24"/>
      <c r="N334" s="24"/>
    </row>
    <row r="335" spans="1:14">
      <c r="A335" s="24"/>
      <c r="B335" s="24"/>
      <c r="C335" s="24"/>
      <c r="D335" s="24"/>
      <c r="E335" s="24"/>
      <c r="F335" s="24"/>
      <c r="G335" s="24"/>
      <c r="H335" s="24"/>
      <c r="I335" s="24"/>
      <c r="J335" s="24"/>
      <c r="K335" s="24"/>
      <c r="L335" s="24"/>
      <c r="M335" s="24"/>
      <c r="N335" s="24"/>
    </row>
    <row r="336" spans="1:14">
      <c r="A336" s="24"/>
      <c r="B336" s="24"/>
      <c r="C336" s="24"/>
      <c r="D336" s="24"/>
      <c r="E336" s="24"/>
      <c r="F336" s="24"/>
      <c r="G336" s="24"/>
      <c r="H336" s="24"/>
      <c r="I336" s="24"/>
      <c r="J336" s="24"/>
      <c r="K336" s="24"/>
      <c r="L336" s="24"/>
      <c r="M336" s="24"/>
      <c r="N336" s="24"/>
    </row>
    <row r="337" spans="1:14">
      <c r="A337" s="24"/>
      <c r="B337" s="24"/>
      <c r="C337" s="24"/>
      <c r="D337" s="24"/>
      <c r="E337" s="24"/>
      <c r="F337" s="24"/>
      <c r="G337" s="24"/>
      <c r="H337" s="24"/>
      <c r="I337" s="24"/>
      <c r="J337" s="24"/>
      <c r="K337" s="24"/>
      <c r="L337" s="24"/>
      <c r="M337" s="24"/>
      <c r="N337" s="24"/>
    </row>
    <row r="338" spans="1:14">
      <c r="A338" s="24"/>
      <c r="B338" s="24"/>
      <c r="C338" s="24"/>
      <c r="D338" s="24"/>
      <c r="E338" s="24"/>
      <c r="F338" s="24"/>
      <c r="G338" s="24"/>
      <c r="H338" s="24"/>
      <c r="I338" s="24"/>
      <c r="J338" s="24"/>
      <c r="K338" s="24"/>
      <c r="L338" s="24"/>
      <c r="M338" s="24"/>
      <c r="N338" s="24"/>
    </row>
    <row r="339" spans="1:14">
      <c r="A339" s="24"/>
      <c r="B339" s="24"/>
      <c r="C339" s="24"/>
      <c r="D339" s="24"/>
      <c r="E339" s="24"/>
      <c r="F339" s="24"/>
      <c r="G339" s="24"/>
      <c r="H339" s="24"/>
      <c r="I339" s="24"/>
      <c r="J339" s="24"/>
      <c r="K339" s="24"/>
      <c r="L339" s="24"/>
      <c r="M339" s="24"/>
      <c r="N339" s="24"/>
    </row>
    <row r="340" spans="1:14">
      <c r="A340" s="24"/>
      <c r="B340" s="24"/>
      <c r="C340" s="24"/>
      <c r="D340" s="24"/>
      <c r="E340" s="24"/>
      <c r="F340" s="24"/>
      <c r="G340" s="24"/>
      <c r="H340" s="24"/>
      <c r="I340" s="24"/>
      <c r="J340" s="24"/>
      <c r="K340" s="24"/>
      <c r="L340" s="24"/>
      <c r="M340" s="24"/>
      <c r="N340" s="24"/>
    </row>
    <row r="341" spans="1:14">
      <c r="A341" s="24"/>
      <c r="B341" s="24"/>
      <c r="C341" s="24"/>
      <c r="D341" s="24"/>
      <c r="E341" s="24"/>
      <c r="F341" s="24"/>
      <c r="G341" s="24"/>
      <c r="H341" s="24"/>
      <c r="I341" s="24"/>
      <c r="J341" s="24"/>
      <c r="K341" s="24"/>
      <c r="L341" s="24"/>
      <c r="M341" s="24"/>
      <c r="N341" s="24"/>
    </row>
    <row r="342" spans="1:14">
      <c r="A342" s="24"/>
      <c r="B342" s="24"/>
      <c r="C342" s="24"/>
      <c r="D342" s="24"/>
      <c r="E342" s="24"/>
      <c r="F342" s="24"/>
      <c r="G342" s="24"/>
      <c r="H342" s="24"/>
      <c r="I342" s="24"/>
      <c r="J342" s="24"/>
      <c r="K342" s="24"/>
      <c r="L342" s="24"/>
      <c r="M342" s="24"/>
      <c r="N342" s="24"/>
    </row>
    <row r="343" spans="1:14">
      <c r="A343" s="24"/>
      <c r="B343" s="24"/>
      <c r="C343" s="24"/>
      <c r="D343" s="24"/>
      <c r="E343" s="24"/>
      <c r="F343" s="24"/>
      <c r="G343" s="24"/>
      <c r="H343" s="24"/>
      <c r="I343" s="24"/>
      <c r="J343" s="24"/>
      <c r="K343" s="24"/>
      <c r="L343" s="24"/>
      <c r="M343" s="24"/>
      <c r="N343" s="24"/>
    </row>
    <row r="344" spans="1:14">
      <c r="A344" s="24"/>
      <c r="B344" s="24"/>
      <c r="C344" s="24"/>
      <c r="D344" s="24"/>
      <c r="E344" s="24"/>
      <c r="F344" s="24"/>
      <c r="G344" s="24"/>
      <c r="H344" s="24"/>
      <c r="I344" s="24"/>
      <c r="J344" s="24"/>
      <c r="K344" s="24"/>
      <c r="L344" s="24"/>
      <c r="M344" s="24"/>
      <c r="N344" s="24"/>
    </row>
    <row r="345" spans="1:14">
      <c r="A345" s="24"/>
      <c r="B345" s="24"/>
      <c r="C345" s="24"/>
      <c r="D345" s="24"/>
      <c r="E345" s="24"/>
      <c r="F345" s="24"/>
      <c r="G345" s="24"/>
      <c r="H345" s="24"/>
      <c r="I345" s="24"/>
      <c r="J345" s="24"/>
      <c r="K345" s="24"/>
      <c r="L345" s="24"/>
      <c r="M345" s="24"/>
      <c r="N345" s="24"/>
    </row>
    <row r="346" spans="1:14">
      <c r="A346" s="24"/>
      <c r="B346" s="24"/>
      <c r="C346" s="24"/>
      <c r="D346" s="24"/>
      <c r="E346" s="24"/>
      <c r="F346" s="24"/>
      <c r="G346" s="24"/>
      <c r="H346" s="24"/>
      <c r="I346" s="24"/>
      <c r="J346" s="24"/>
      <c r="K346" s="24"/>
      <c r="L346" s="24"/>
      <c r="M346" s="24"/>
      <c r="N346" s="24"/>
    </row>
    <row r="347" spans="1:14">
      <c r="A347" s="24"/>
      <c r="B347" s="24"/>
      <c r="C347" s="24"/>
      <c r="D347" s="24"/>
      <c r="E347" s="24"/>
      <c r="F347" s="24"/>
      <c r="G347" s="24"/>
      <c r="H347" s="24"/>
      <c r="I347" s="24"/>
      <c r="J347" s="24"/>
      <c r="K347" s="24"/>
      <c r="L347" s="24"/>
      <c r="M347" s="24"/>
      <c r="N347" s="24"/>
    </row>
    <row r="348" spans="1:14">
      <c r="A348" s="24"/>
      <c r="B348" s="24"/>
      <c r="C348" s="24"/>
      <c r="D348" s="24"/>
      <c r="E348" s="24"/>
      <c r="F348" s="24"/>
      <c r="G348" s="24"/>
      <c r="H348" s="24"/>
      <c r="I348" s="24"/>
      <c r="J348" s="24"/>
      <c r="K348" s="24"/>
      <c r="L348" s="24"/>
      <c r="M348" s="24"/>
      <c r="N348" s="24"/>
    </row>
    <row r="349" spans="1:14">
      <c r="A349" s="24"/>
      <c r="B349" s="24"/>
      <c r="C349" s="24"/>
      <c r="D349" s="24"/>
      <c r="E349" s="24"/>
      <c r="F349" s="24"/>
      <c r="G349" s="24"/>
      <c r="H349" s="24"/>
      <c r="I349" s="24"/>
      <c r="J349" s="24"/>
      <c r="K349" s="24"/>
      <c r="L349" s="24"/>
      <c r="M349" s="24"/>
      <c r="N349" s="24"/>
    </row>
    <row r="350" spans="1:14">
      <c r="A350" s="24"/>
      <c r="B350" s="24"/>
      <c r="C350" s="24"/>
      <c r="D350" s="24"/>
      <c r="E350" s="24"/>
      <c r="F350" s="24"/>
      <c r="G350" s="24"/>
      <c r="H350" s="24"/>
      <c r="I350" s="24"/>
      <c r="J350" s="24"/>
      <c r="K350" s="24"/>
      <c r="L350" s="24"/>
      <c r="M350" s="24"/>
      <c r="N350" s="24"/>
    </row>
    <row r="351" spans="1:14">
      <c r="A351" s="24"/>
      <c r="B351" s="24"/>
      <c r="C351" s="24"/>
      <c r="D351" s="24"/>
      <c r="E351" s="24"/>
      <c r="F351" s="24"/>
      <c r="G351" s="24"/>
      <c r="H351" s="24"/>
      <c r="I351" s="24"/>
      <c r="J351" s="24"/>
      <c r="K351" s="24"/>
      <c r="L351" s="24"/>
      <c r="M351" s="24"/>
      <c r="N351" s="24"/>
    </row>
    <row r="352" spans="1:14">
      <c r="A352" s="24"/>
      <c r="B352" s="24"/>
      <c r="C352" s="24"/>
      <c r="D352" s="24"/>
      <c r="E352" s="24"/>
      <c r="F352" s="24"/>
      <c r="G352" s="24"/>
      <c r="H352" s="24"/>
      <c r="I352" s="24"/>
      <c r="J352" s="24"/>
      <c r="K352" s="24"/>
      <c r="L352" s="24"/>
      <c r="M352" s="24"/>
      <c r="N352" s="24"/>
    </row>
    <row r="353" spans="1:14">
      <c r="A353" s="24"/>
      <c r="B353" s="24"/>
      <c r="C353" s="24"/>
      <c r="D353" s="24"/>
      <c r="E353" s="24"/>
      <c r="F353" s="24"/>
      <c r="G353" s="24"/>
      <c r="H353" s="24"/>
      <c r="I353" s="24"/>
      <c r="J353" s="24"/>
      <c r="K353" s="24"/>
      <c r="L353" s="24"/>
      <c r="M353" s="24"/>
      <c r="N353" s="24"/>
    </row>
    <row r="354" spans="1:14">
      <c r="A354" s="24"/>
      <c r="B354" s="24"/>
      <c r="C354" s="24"/>
      <c r="D354" s="24"/>
      <c r="E354" s="24"/>
      <c r="F354" s="24"/>
      <c r="G354" s="24"/>
      <c r="H354" s="24"/>
      <c r="I354" s="24"/>
      <c r="J354" s="24"/>
      <c r="K354" s="24"/>
      <c r="L354" s="24"/>
      <c r="M354" s="24"/>
      <c r="N354" s="24"/>
    </row>
    <row r="355" spans="1:14">
      <c r="A355" s="24"/>
      <c r="B355" s="24"/>
      <c r="C355" s="24"/>
      <c r="D355" s="24"/>
      <c r="E355" s="24"/>
      <c r="F355" s="24"/>
      <c r="G355" s="24"/>
      <c r="H355" s="24"/>
      <c r="I355" s="24"/>
      <c r="J355" s="24"/>
      <c r="K355" s="24"/>
      <c r="L355" s="24"/>
      <c r="M355" s="24"/>
      <c r="N355" s="24"/>
    </row>
    <row r="356" spans="1:14">
      <c r="A356" s="24"/>
      <c r="B356" s="24"/>
      <c r="C356" s="24"/>
      <c r="D356" s="24"/>
      <c r="E356" s="24"/>
      <c r="F356" s="24"/>
      <c r="G356" s="24"/>
      <c r="H356" s="24"/>
      <c r="I356" s="24"/>
      <c r="J356" s="24"/>
      <c r="K356" s="24"/>
      <c r="L356" s="24"/>
      <c r="M356" s="24"/>
      <c r="N356" s="24"/>
    </row>
    <row r="357" spans="1:14">
      <c r="A357" s="24"/>
      <c r="B357" s="24"/>
      <c r="C357" s="24"/>
      <c r="D357" s="24"/>
      <c r="E357" s="24"/>
      <c r="F357" s="24"/>
      <c r="G357" s="24"/>
      <c r="H357" s="24"/>
      <c r="I357" s="24"/>
      <c r="J357" s="24"/>
      <c r="K357" s="24"/>
      <c r="L357" s="24"/>
      <c r="M357" s="24"/>
      <c r="N357" s="24"/>
    </row>
    <row r="358" spans="1:14">
      <c r="A358" s="24"/>
      <c r="B358" s="24"/>
      <c r="C358" s="24"/>
      <c r="D358" s="24"/>
      <c r="E358" s="24"/>
      <c r="F358" s="24"/>
      <c r="G358" s="24"/>
      <c r="H358" s="24"/>
      <c r="I358" s="24"/>
      <c r="J358" s="24"/>
      <c r="K358" s="24"/>
      <c r="L358" s="24"/>
      <c r="M358" s="24"/>
      <c r="N358" s="24"/>
    </row>
    <row r="359" spans="1:14">
      <c r="A359" s="24"/>
      <c r="B359" s="24"/>
      <c r="C359" s="24"/>
      <c r="D359" s="24"/>
      <c r="E359" s="24"/>
      <c r="F359" s="24"/>
      <c r="G359" s="24"/>
      <c r="H359" s="24"/>
      <c r="I359" s="24"/>
      <c r="J359" s="24"/>
      <c r="K359" s="24"/>
      <c r="L359" s="24"/>
      <c r="M359" s="24"/>
      <c r="N359" s="24"/>
    </row>
    <row r="360" spans="1:14">
      <c r="A360" s="24"/>
      <c r="B360" s="24"/>
      <c r="C360" s="24"/>
      <c r="D360" s="24"/>
      <c r="E360" s="24"/>
      <c r="F360" s="24"/>
      <c r="G360" s="24"/>
      <c r="H360" s="24"/>
      <c r="I360" s="24"/>
      <c r="J360" s="24"/>
      <c r="K360" s="24"/>
      <c r="L360" s="24"/>
      <c r="M360" s="24"/>
      <c r="N360" s="24"/>
    </row>
    <row r="361" spans="1:14">
      <c r="A361" s="24"/>
      <c r="B361" s="24"/>
      <c r="C361" s="24"/>
      <c r="D361" s="24"/>
      <c r="E361" s="24"/>
      <c r="F361" s="24"/>
      <c r="G361" s="24"/>
      <c r="H361" s="24"/>
      <c r="I361" s="24"/>
      <c r="J361" s="24"/>
      <c r="K361" s="24"/>
      <c r="L361" s="24"/>
      <c r="M361" s="24"/>
      <c r="N361" s="24"/>
    </row>
    <row r="362" spans="1:14">
      <c r="A362" s="24"/>
      <c r="B362" s="24"/>
      <c r="C362" s="24"/>
      <c r="D362" s="24"/>
      <c r="E362" s="24"/>
      <c r="F362" s="24"/>
      <c r="G362" s="24"/>
      <c r="H362" s="24"/>
      <c r="I362" s="24"/>
      <c r="J362" s="24"/>
      <c r="K362" s="24"/>
      <c r="L362" s="24"/>
      <c r="M362" s="24"/>
      <c r="N362" s="24"/>
    </row>
    <row r="363" spans="1:14">
      <c r="A363" s="24"/>
      <c r="B363" s="24"/>
      <c r="C363" s="24"/>
      <c r="D363" s="24"/>
      <c r="E363" s="24"/>
      <c r="F363" s="24"/>
      <c r="G363" s="24"/>
      <c r="H363" s="24"/>
      <c r="I363" s="24"/>
      <c r="J363" s="24"/>
      <c r="K363" s="24"/>
      <c r="L363" s="24"/>
      <c r="M363" s="24"/>
      <c r="N363" s="24"/>
    </row>
    <row r="364" spans="1:14">
      <c r="A364" s="24"/>
      <c r="B364" s="24"/>
      <c r="C364" s="24"/>
      <c r="D364" s="24"/>
      <c r="E364" s="24"/>
      <c r="F364" s="24"/>
      <c r="G364" s="24"/>
      <c r="H364" s="24"/>
      <c r="I364" s="24"/>
      <c r="J364" s="24"/>
      <c r="K364" s="24"/>
      <c r="L364" s="24"/>
      <c r="M364" s="24"/>
      <c r="N364" s="24"/>
    </row>
    <row r="365" spans="1:14">
      <c r="A365" s="24"/>
      <c r="B365" s="24"/>
      <c r="C365" s="24"/>
      <c r="D365" s="24"/>
      <c r="E365" s="24"/>
      <c r="F365" s="24"/>
      <c r="G365" s="24"/>
      <c r="H365" s="24"/>
      <c r="I365" s="24"/>
      <c r="J365" s="24"/>
      <c r="K365" s="24"/>
      <c r="L365" s="24"/>
      <c r="M365" s="24"/>
      <c r="N365" s="24"/>
    </row>
    <row r="366" spans="1:14">
      <c r="A366" s="24"/>
      <c r="B366" s="24"/>
      <c r="C366" s="24"/>
      <c r="D366" s="24"/>
      <c r="E366" s="24"/>
      <c r="F366" s="24"/>
      <c r="G366" s="24"/>
      <c r="H366" s="24"/>
      <c r="I366" s="24"/>
      <c r="J366" s="24"/>
      <c r="K366" s="24"/>
      <c r="L366" s="24"/>
      <c r="M366" s="24"/>
      <c r="N366" s="24"/>
    </row>
    <row r="367" spans="1:14">
      <c r="A367" s="24"/>
      <c r="B367" s="24"/>
      <c r="C367" s="24"/>
      <c r="D367" s="24"/>
      <c r="E367" s="24"/>
      <c r="F367" s="24"/>
      <c r="G367" s="24"/>
      <c r="H367" s="24"/>
      <c r="I367" s="24"/>
      <c r="J367" s="24"/>
      <c r="K367" s="24"/>
      <c r="L367" s="24"/>
      <c r="M367" s="24"/>
      <c r="N367" s="24"/>
    </row>
    <row r="368" spans="1:14">
      <c r="A368" s="24"/>
      <c r="B368" s="24"/>
      <c r="C368" s="24"/>
      <c r="D368" s="24"/>
      <c r="E368" s="24"/>
      <c r="F368" s="24"/>
      <c r="G368" s="24"/>
      <c r="H368" s="24"/>
      <c r="I368" s="24"/>
      <c r="J368" s="24"/>
      <c r="K368" s="24"/>
      <c r="L368" s="24"/>
      <c r="M368" s="24"/>
      <c r="N368" s="24"/>
    </row>
    <row r="369" spans="1:14">
      <c r="A369" s="24"/>
      <c r="B369" s="24"/>
      <c r="C369" s="24"/>
      <c r="D369" s="24"/>
      <c r="E369" s="24"/>
      <c r="F369" s="24"/>
      <c r="G369" s="24"/>
      <c r="H369" s="24"/>
      <c r="I369" s="24"/>
      <c r="J369" s="24"/>
      <c r="K369" s="24"/>
      <c r="L369" s="24"/>
      <c r="M369" s="24"/>
      <c r="N369" s="24"/>
    </row>
    <row r="370" spans="1:14">
      <c r="A370" s="24"/>
      <c r="B370" s="24"/>
      <c r="C370" s="24"/>
      <c r="D370" s="24"/>
      <c r="E370" s="24"/>
      <c r="F370" s="24"/>
      <c r="G370" s="24"/>
      <c r="H370" s="24"/>
      <c r="I370" s="24"/>
      <c r="J370" s="24"/>
      <c r="K370" s="24"/>
      <c r="L370" s="24"/>
      <c r="M370" s="24"/>
      <c r="N370" s="24"/>
    </row>
    <row r="371" spans="1:14">
      <c r="A371" s="24"/>
      <c r="B371" s="24"/>
      <c r="C371" s="24"/>
      <c r="D371" s="24"/>
      <c r="E371" s="24"/>
      <c r="F371" s="24"/>
      <c r="G371" s="24"/>
      <c r="H371" s="24"/>
      <c r="I371" s="24"/>
      <c r="J371" s="24"/>
      <c r="K371" s="24"/>
      <c r="L371" s="24"/>
      <c r="M371" s="24"/>
      <c r="N371" s="24"/>
    </row>
    <row r="372" spans="1:14">
      <c r="A372" s="24"/>
      <c r="B372" s="24"/>
      <c r="C372" s="24"/>
      <c r="D372" s="24"/>
      <c r="E372" s="24"/>
      <c r="F372" s="24"/>
      <c r="G372" s="24"/>
      <c r="H372" s="24"/>
      <c r="I372" s="24"/>
      <c r="J372" s="24"/>
      <c r="K372" s="24"/>
      <c r="L372" s="24"/>
      <c r="M372" s="24"/>
      <c r="N372" s="24"/>
    </row>
    <row r="373" spans="1:14">
      <c r="A373" s="24"/>
      <c r="B373" s="24"/>
      <c r="C373" s="24"/>
      <c r="D373" s="24"/>
      <c r="E373" s="24"/>
      <c r="F373" s="24"/>
      <c r="G373" s="24"/>
      <c r="H373" s="24"/>
      <c r="I373" s="24"/>
      <c r="J373" s="24"/>
      <c r="K373" s="24"/>
      <c r="L373" s="24"/>
      <c r="M373" s="24"/>
      <c r="N373" s="24"/>
    </row>
    <row r="374" spans="1:14">
      <c r="A374" s="24"/>
      <c r="B374" s="24"/>
      <c r="C374" s="24"/>
      <c r="D374" s="24"/>
      <c r="E374" s="24"/>
      <c r="F374" s="24"/>
      <c r="G374" s="24"/>
      <c r="H374" s="24"/>
      <c r="I374" s="24"/>
      <c r="J374" s="24"/>
      <c r="K374" s="24"/>
      <c r="L374" s="24"/>
      <c r="M374" s="24"/>
      <c r="N374" s="24"/>
    </row>
    <row r="375" spans="1:14">
      <c r="A375" s="24"/>
      <c r="B375" s="24"/>
      <c r="C375" s="24"/>
      <c r="D375" s="24"/>
      <c r="E375" s="24"/>
      <c r="F375" s="24"/>
      <c r="G375" s="24"/>
      <c r="H375" s="24"/>
      <c r="I375" s="24"/>
      <c r="J375" s="24"/>
      <c r="K375" s="24"/>
      <c r="L375" s="24"/>
      <c r="M375" s="24"/>
      <c r="N375" s="24"/>
    </row>
    <row r="376" spans="1:14">
      <c r="A376" s="24"/>
      <c r="B376" s="24"/>
      <c r="C376" s="24"/>
      <c r="D376" s="24"/>
      <c r="E376" s="24"/>
      <c r="F376" s="24"/>
      <c r="G376" s="24"/>
      <c r="H376" s="24"/>
      <c r="I376" s="24"/>
      <c r="J376" s="24"/>
      <c r="K376" s="24"/>
      <c r="L376" s="24"/>
      <c r="M376" s="24"/>
      <c r="N376" s="24"/>
    </row>
    <row r="377" spans="1:14">
      <c r="A377" s="24"/>
      <c r="B377" s="24"/>
      <c r="C377" s="24"/>
      <c r="D377" s="24"/>
      <c r="E377" s="24"/>
      <c r="F377" s="24"/>
      <c r="G377" s="24"/>
      <c r="H377" s="24"/>
      <c r="I377" s="24"/>
      <c r="J377" s="24"/>
      <c r="K377" s="24"/>
      <c r="L377" s="24"/>
      <c r="M377" s="24"/>
      <c r="N377" s="24"/>
    </row>
    <row r="378" spans="1:14">
      <c r="A378" s="24"/>
      <c r="B378" s="24"/>
      <c r="C378" s="24"/>
      <c r="D378" s="24"/>
      <c r="E378" s="24"/>
      <c r="F378" s="24"/>
      <c r="G378" s="24"/>
      <c r="H378" s="24"/>
      <c r="I378" s="24"/>
      <c r="J378" s="24"/>
      <c r="K378" s="24"/>
      <c r="L378" s="24"/>
      <c r="M378" s="24"/>
      <c r="N378" s="24"/>
    </row>
    <row r="379" spans="1:14">
      <c r="A379" s="24"/>
      <c r="B379" s="24"/>
      <c r="C379" s="24"/>
      <c r="D379" s="24"/>
      <c r="E379" s="24"/>
      <c r="F379" s="24"/>
      <c r="G379" s="24"/>
      <c r="H379" s="24"/>
      <c r="I379" s="24"/>
      <c r="J379" s="24"/>
      <c r="K379" s="24"/>
      <c r="L379" s="24"/>
      <c r="M379" s="24"/>
      <c r="N379" s="24"/>
    </row>
    <row r="380" spans="1:14">
      <c r="A380" s="24"/>
      <c r="B380" s="24"/>
      <c r="C380" s="24"/>
      <c r="D380" s="24"/>
      <c r="E380" s="24"/>
      <c r="F380" s="24"/>
      <c r="G380" s="24"/>
      <c r="H380" s="24"/>
      <c r="I380" s="24"/>
      <c r="J380" s="24"/>
      <c r="K380" s="24"/>
      <c r="L380" s="24"/>
      <c r="M380" s="24"/>
      <c r="N380" s="24"/>
    </row>
    <row r="381" spans="1:14">
      <c r="A381" s="24"/>
      <c r="B381" s="24"/>
      <c r="C381" s="24"/>
      <c r="D381" s="24"/>
      <c r="E381" s="24"/>
      <c r="F381" s="24"/>
      <c r="G381" s="24"/>
      <c r="H381" s="24"/>
      <c r="I381" s="24"/>
      <c r="J381" s="24"/>
      <c r="K381" s="24"/>
      <c r="L381" s="24"/>
      <c r="M381" s="24"/>
      <c r="N381" s="24"/>
    </row>
    <row r="382" spans="1:14">
      <c r="A382" s="24"/>
      <c r="B382" s="24"/>
      <c r="C382" s="24"/>
      <c r="D382" s="24"/>
      <c r="E382" s="24"/>
      <c r="F382" s="24"/>
      <c r="G382" s="24"/>
      <c r="H382" s="24"/>
      <c r="I382" s="24"/>
      <c r="J382" s="24"/>
      <c r="K382" s="24"/>
      <c r="L382" s="24"/>
      <c r="M382" s="24"/>
      <c r="N382" s="24"/>
    </row>
    <row r="383" spans="1:14">
      <c r="A383" s="24"/>
      <c r="B383" s="24"/>
      <c r="C383" s="24"/>
      <c r="D383" s="24"/>
      <c r="E383" s="24"/>
      <c r="F383" s="24"/>
      <c r="G383" s="24"/>
      <c r="H383" s="24"/>
      <c r="I383" s="24"/>
      <c r="J383" s="24"/>
      <c r="K383" s="24"/>
      <c r="L383" s="24"/>
      <c r="M383" s="24"/>
      <c r="N383" s="24"/>
    </row>
    <row r="384" spans="1:14">
      <c r="A384" s="24"/>
      <c r="B384" s="24"/>
      <c r="C384" s="24"/>
      <c r="D384" s="24"/>
      <c r="E384" s="24"/>
      <c r="F384" s="24"/>
      <c r="G384" s="24"/>
      <c r="H384" s="24"/>
      <c r="I384" s="24"/>
      <c r="J384" s="24"/>
      <c r="K384" s="24"/>
      <c r="L384" s="24"/>
      <c r="M384" s="24"/>
      <c r="N384" s="24"/>
    </row>
    <row r="385" spans="1:14">
      <c r="A385" s="24"/>
      <c r="B385" s="24"/>
      <c r="C385" s="24"/>
      <c r="D385" s="24"/>
      <c r="E385" s="24"/>
      <c r="F385" s="24"/>
      <c r="G385" s="24"/>
      <c r="H385" s="24"/>
      <c r="I385" s="24"/>
      <c r="J385" s="24"/>
      <c r="K385" s="24"/>
      <c r="L385" s="24"/>
      <c r="M385" s="24"/>
      <c r="N385" s="24"/>
    </row>
    <row r="386" spans="1:14">
      <c r="A386" s="24"/>
      <c r="B386" s="24"/>
      <c r="C386" s="24"/>
      <c r="D386" s="24"/>
      <c r="E386" s="24"/>
      <c r="F386" s="24"/>
      <c r="G386" s="24"/>
      <c r="H386" s="24"/>
      <c r="I386" s="24"/>
      <c r="J386" s="24"/>
      <c r="K386" s="24"/>
      <c r="L386" s="24"/>
      <c r="M386" s="24"/>
      <c r="N386" s="24"/>
    </row>
    <row r="387" spans="1:14">
      <c r="A387" s="24"/>
      <c r="B387" s="24"/>
      <c r="C387" s="24"/>
      <c r="D387" s="24"/>
      <c r="E387" s="24"/>
      <c r="F387" s="24"/>
      <c r="G387" s="24"/>
      <c r="H387" s="24"/>
      <c r="I387" s="24"/>
      <c r="J387" s="24"/>
      <c r="K387" s="24"/>
      <c r="L387" s="24"/>
      <c r="M387" s="24"/>
      <c r="N387" s="24"/>
    </row>
    <row r="388" spans="1:14">
      <c r="A388" s="24"/>
      <c r="B388" s="24"/>
      <c r="C388" s="24"/>
      <c r="D388" s="24"/>
      <c r="E388" s="24"/>
      <c r="F388" s="24"/>
      <c r="G388" s="24"/>
      <c r="H388" s="24"/>
      <c r="I388" s="24"/>
      <c r="J388" s="24"/>
      <c r="K388" s="24"/>
      <c r="L388" s="24"/>
      <c r="M388" s="24"/>
      <c r="N388" s="24"/>
    </row>
    <row r="389" spans="1:14">
      <c r="A389" s="24"/>
      <c r="B389" s="24"/>
      <c r="C389" s="24"/>
      <c r="D389" s="24"/>
      <c r="E389" s="24"/>
      <c r="F389" s="24"/>
      <c r="G389" s="24"/>
      <c r="H389" s="24"/>
      <c r="I389" s="24"/>
      <c r="J389" s="24"/>
      <c r="K389" s="24"/>
      <c r="L389" s="24"/>
      <c r="M389" s="24"/>
      <c r="N389" s="24"/>
    </row>
    <row r="390" spans="1:14">
      <c r="A390" s="24"/>
      <c r="B390" s="24"/>
      <c r="C390" s="24"/>
      <c r="D390" s="24"/>
      <c r="E390" s="24"/>
      <c r="F390" s="24"/>
      <c r="G390" s="24"/>
      <c r="H390" s="24"/>
      <c r="I390" s="24"/>
      <c r="J390" s="24"/>
      <c r="K390" s="24"/>
      <c r="L390" s="24"/>
      <c r="M390" s="24"/>
      <c r="N390" s="24"/>
    </row>
    <row r="391" spans="1:14">
      <c r="A391" s="24"/>
      <c r="B391" s="24"/>
      <c r="C391" s="24"/>
      <c r="D391" s="24"/>
      <c r="E391" s="24"/>
      <c r="F391" s="24"/>
      <c r="G391" s="24"/>
      <c r="H391" s="24"/>
      <c r="I391" s="24"/>
      <c r="J391" s="24"/>
      <c r="K391" s="24"/>
      <c r="L391" s="24"/>
      <c r="M391" s="24"/>
      <c r="N391" s="24"/>
    </row>
    <row r="392" spans="1:14">
      <c r="A392" s="24"/>
      <c r="B392" s="24"/>
      <c r="C392" s="24"/>
      <c r="D392" s="24"/>
      <c r="E392" s="24"/>
      <c r="F392" s="24"/>
      <c r="G392" s="24"/>
      <c r="H392" s="24"/>
      <c r="I392" s="24"/>
      <c r="J392" s="24"/>
      <c r="K392" s="24"/>
      <c r="L392" s="24"/>
      <c r="M392" s="24"/>
      <c r="N392" s="24"/>
    </row>
    <row r="393" spans="1:14">
      <c r="A393" s="24"/>
      <c r="B393" s="24"/>
      <c r="C393" s="24"/>
      <c r="D393" s="24"/>
      <c r="E393" s="24"/>
      <c r="F393" s="24"/>
      <c r="G393" s="24"/>
      <c r="H393" s="24"/>
      <c r="I393" s="24"/>
      <c r="J393" s="24"/>
      <c r="K393" s="24"/>
      <c r="L393" s="24"/>
      <c r="M393" s="24"/>
      <c r="N393" s="24"/>
    </row>
    <row r="394" spans="1:14">
      <c r="A394" s="24"/>
      <c r="B394" s="24"/>
      <c r="C394" s="24"/>
      <c r="D394" s="24"/>
      <c r="E394" s="24"/>
      <c r="F394" s="24"/>
      <c r="G394" s="24"/>
      <c r="H394" s="24"/>
      <c r="I394" s="24"/>
      <c r="J394" s="24"/>
      <c r="K394" s="24"/>
      <c r="L394" s="24"/>
      <c r="M394" s="24"/>
      <c r="N394" s="24"/>
    </row>
    <row r="395" spans="1:14">
      <c r="A395" s="24"/>
      <c r="B395" s="24"/>
      <c r="C395" s="24"/>
      <c r="D395" s="24"/>
      <c r="E395" s="24"/>
      <c r="F395" s="24"/>
      <c r="G395" s="24"/>
      <c r="H395" s="24"/>
      <c r="I395" s="24"/>
      <c r="J395" s="24"/>
      <c r="K395" s="24"/>
      <c r="L395" s="24"/>
      <c r="M395" s="24"/>
      <c r="N395" s="24"/>
    </row>
    <row r="396" spans="1:14">
      <c r="A396" s="24"/>
      <c r="B396" s="24"/>
      <c r="C396" s="24"/>
      <c r="D396" s="24"/>
      <c r="E396" s="24"/>
      <c r="F396" s="24"/>
      <c r="G396" s="24"/>
      <c r="H396" s="24"/>
      <c r="I396" s="24"/>
      <c r="J396" s="24"/>
      <c r="K396" s="24"/>
      <c r="L396" s="24"/>
      <c r="M396" s="24"/>
      <c r="N396" s="24"/>
    </row>
    <row r="397" spans="1:14">
      <c r="A397" s="24"/>
      <c r="B397" s="24"/>
      <c r="C397" s="24"/>
      <c r="D397" s="24"/>
      <c r="E397" s="24"/>
      <c r="F397" s="24"/>
      <c r="G397" s="24"/>
      <c r="H397" s="24"/>
      <c r="I397" s="24"/>
      <c r="J397" s="24"/>
      <c r="K397" s="24"/>
      <c r="L397" s="24"/>
      <c r="M397" s="24"/>
      <c r="N397" s="24"/>
    </row>
  </sheetData>
  <mergeCells count="2">
    <mergeCell ref="C95:D95"/>
    <mergeCell ref="C118:D1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Collection</vt:lpstr>
      <vt:lpstr>Total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2012-05-29T08:57:39Z</dcterms:modified>
</cp:coreProperties>
</file>